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xr:revisionPtr revIDLastSave="0" documentId="13_ncr:1_{54213204-BE73-4EBC-A4B4-CDB79BE6A8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YNTHESE" sheetId="1" r:id="rId1"/>
    <sheet name="LISTING GLOBAL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93" i="2" l="1"/>
  <c r="F1792" i="2"/>
  <c r="F1791" i="2"/>
  <c r="F1790" i="2"/>
  <c r="F1789" i="2"/>
  <c r="F1788" i="2"/>
  <c r="F1787" i="2"/>
  <c r="F1786" i="2"/>
  <c r="F1785" i="2"/>
  <c r="F1784" i="2"/>
  <c r="F1783" i="2"/>
  <c r="F1782" i="2"/>
  <c r="F1781" i="2"/>
  <c r="F1780" i="2"/>
  <c r="F1779" i="2"/>
  <c r="F1778" i="2"/>
  <c r="F1777" i="2"/>
  <c r="F1776" i="2"/>
  <c r="F1775" i="2"/>
  <c r="F1774" i="2"/>
  <c r="F1773" i="2"/>
  <c r="F1772" i="2"/>
  <c r="F1771" i="2"/>
  <c r="F1770" i="2"/>
  <c r="F1769" i="2"/>
  <c r="F1768" i="2"/>
  <c r="F1767" i="2"/>
  <c r="F1766" i="2"/>
  <c r="F1765" i="2"/>
  <c r="F1764" i="2"/>
  <c r="F1763" i="2"/>
  <c r="F1762" i="2"/>
  <c r="F1761" i="2"/>
  <c r="F1760" i="2"/>
  <c r="F1759" i="2"/>
  <c r="F1758" i="2"/>
  <c r="F1757" i="2"/>
  <c r="F1756" i="2"/>
  <c r="F1755" i="2"/>
  <c r="F1754" i="2"/>
  <c r="F1753" i="2"/>
  <c r="F1752" i="2"/>
  <c r="F1751" i="2"/>
  <c r="F1750" i="2"/>
  <c r="F1749" i="2"/>
  <c r="F1748" i="2"/>
  <c r="F1747" i="2"/>
  <c r="F1746" i="2"/>
  <c r="F1745" i="2"/>
  <c r="F1744" i="2"/>
  <c r="F1743" i="2"/>
  <c r="F1742" i="2"/>
  <c r="F1741" i="2"/>
  <c r="F1740" i="2"/>
  <c r="F1739" i="2"/>
  <c r="F1738" i="2"/>
  <c r="F1737" i="2"/>
  <c r="F1736" i="2"/>
  <c r="F1735" i="2"/>
  <c r="F1734" i="2"/>
  <c r="F1733" i="2"/>
  <c r="F1732" i="2"/>
  <c r="F1731" i="2"/>
  <c r="F1730" i="2"/>
  <c r="F1729" i="2"/>
  <c r="F1728" i="2"/>
  <c r="F1727" i="2"/>
  <c r="F1726" i="2"/>
  <c r="F1725" i="2"/>
  <c r="F1724" i="2"/>
  <c r="F1723" i="2"/>
  <c r="F1722" i="2"/>
  <c r="F1611" i="2"/>
  <c r="F1610" i="2"/>
  <c r="F1609" i="2"/>
  <c r="F1608" i="2"/>
  <c r="F1607" i="2"/>
  <c r="F1606" i="2"/>
  <c r="F1605" i="2"/>
  <c r="F1604" i="2"/>
  <c r="F1603" i="2"/>
  <c r="F1602" i="2"/>
  <c r="F1601" i="2"/>
  <c r="F1600" i="2"/>
  <c r="F1599" i="2"/>
  <c r="F1598" i="2"/>
  <c r="F1597" i="2"/>
  <c r="F1596" i="2"/>
  <c r="F1595" i="2"/>
  <c r="F1594" i="2"/>
  <c r="F1593" i="2"/>
  <c r="F1592" i="2"/>
  <c r="F1591" i="2"/>
  <c r="F1590" i="2"/>
  <c r="F1589" i="2"/>
  <c r="F1588" i="2"/>
  <c r="F1587" i="2"/>
  <c r="F1586" i="2"/>
  <c r="F1585" i="2"/>
  <c r="F1584" i="2"/>
  <c r="F1583" i="2"/>
  <c r="F1582" i="2"/>
  <c r="F1581" i="2"/>
  <c r="F1580" i="2"/>
  <c r="F1579" i="2"/>
  <c r="F1578" i="2"/>
  <c r="F1577" i="2"/>
  <c r="F1576" i="2"/>
  <c r="F1575" i="2"/>
  <c r="F1574" i="2"/>
  <c r="F1370" i="2"/>
  <c r="F1369" i="2"/>
  <c r="F1368" i="2"/>
  <c r="F1367" i="2"/>
  <c r="F1366" i="2"/>
  <c r="F1365" i="2"/>
  <c r="F1364" i="2"/>
  <c r="F1363" i="2"/>
  <c r="F1362" i="2"/>
  <c r="F1361" i="2"/>
  <c r="F1360" i="2"/>
  <c r="F1309" i="2"/>
  <c r="F1308" i="2"/>
  <c r="F1307" i="2"/>
  <c r="F1306" i="2"/>
  <c r="F1305" i="2"/>
  <c r="F1304" i="2"/>
  <c r="F1303" i="2"/>
  <c r="F1302" i="2"/>
  <c r="F1301" i="2"/>
  <c r="F1300" i="2"/>
  <c r="F1299" i="2"/>
  <c r="F1298" i="2"/>
  <c r="F1297" i="2"/>
  <c r="F1296" i="2"/>
  <c r="F1295" i="2"/>
  <c r="F1294" i="2"/>
  <c r="F1293" i="2"/>
  <c r="F1292" i="2"/>
  <c r="F1291" i="2"/>
  <c r="F1290" i="2"/>
  <c r="F1289" i="2"/>
  <c r="F1288" i="2"/>
  <c r="F1287" i="2"/>
  <c r="F1286" i="2"/>
  <c r="F1285" i="2"/>
  <c r="E1149" i="2"/>
  <c r="F1148" i="2"/>
  <c r="F1147" i="2"/>
  <c r="F1146" i="2"/>
  <c r="F1145" i="2"/>
  <c r="F1144" i="2"/>
  <c r="F1143" i="2"/>
  <c r="F1142" i="2"/>
  <c r="F1141" i="2"/>
  <c r="F1140" i="2"/>
  <c r="F1139" i="2"/>
  <c r="F1138" i="2"/>
  <c r="F1137" i="2"/>
  <c r="F1136" i="2"/>
  <c r="F1135" i="2"/>
  <c r="F1134" i="2"/>
  <c r="F1133" i="2"/>
  <c r="F1132" i="2"/>
  <c r="F1131" i="2"/>
  <c r="F1130" i="2"/>
  <c r="F1129" i="2"/>
  <c r="F1128" i="2"/>
  <c r="F1127" i="2"/>
  <c r="F1126" i="2"/>
  <c r="F1125" i="2"/>
  <c r="F1124" i="2"/>
  <c r="F1123" i="2"/>
  <c r="F1122" i="2"/>
  <c r="F1121" i="2"/>
  <c r="F1120" i="2"/>
  <c r="F1119" i="2"/>
  <c r="F1118" i="2"/>
  <c r="F1117" i="2"/>
  <c r="F1116" i="2"/>
  <c r="F1115" i="2"/>
  <c r="F1114" i="2"/>
  <c r="F1113" i="2"/>
  <c r="F1112" i="2"/>
  <c r="F1111" i="2"/>
  <c r="F1110" i="2"/>
  <c r="F1109" i="2"/>
  <c r="F1108" i="2"/>
  <c r="F1107" i="2"/>
  <c r="F1106" i="2"/>
  <c r="F1105" i="2"/>
  <c r="F1104" i="2"/>
  <c r="F1103" i="2"/>
  <c r="F1102" i="2"/>
  <c r="F1101" i="2"/>
  <c r="F1100" i="2"/>
  <c r="F1099" i="2"/>
  <c r="F1098" i="2"/>
  <c r="F1097" i="2"/>
  <c r="F1096" i="2"/>
  <c r="F1095" i="2"/>
  <c r="F1094" i="2"/>
  <c r="F1093" i="2"/>
  <c r="F1092" i="2"/>
  <c r="F1091" i="2"/>
  <c r="F1090" i="2"/>
  <c r="F1089" i="2"/>
  <c r="F1088" i="2"/>
  <c r="F1087" i="2"/>
  <c r="F1086" i="2"/>
  <c r="F1085" i="2"/>
  <c r="F1084" i="2"/>
  <c r="F1083" i="2"/>
  <c r="F1082" i="2"/>
  <c r="F1081" i="2"/>
  <c r="F1080" i="2"/>
  <c r="F1079" i="2"/>
  <c r="F1078" i="2"/>
  <c r="F1077" i="2"/>
  <c r="F1076" i="2"/>
  <c r="F1075" i="2"/>
  <c r="F1074" i="2"/>
  <c r="F1073" i="2"/>
  <c r="F1072" i="2"/>
  <c r="F1071" i="2"/>
  <c r="F1069" i="2"/>
  <c r="F1068" i="2"/>
  <c r="F1067" i="2"/>
  <c r="F1066" i="2"/>
  <c r="F1065" i="2"/>
  <c r="F1064" i="2"/>
  <c r="F1063" i="2"/>
  <c r="F1062" i="2"/>
  <c r="F1061" i="2"/>
  <c r="F1060" i="2"/>
  <c r="F1059" i="2"/>
  <c r="F1058" i="2"/>
  <c r="F1057" i="2"/>
  <c r="F1056" i="2"/>
  <c r="F1055" i="2"/>
  <c r="F1054" i="2"/>
  <c r="F1053" i="2"/>
  <c r="F1052" i="2"/>
  <c r="F1051" i="2"/>
  <c r="F1050" i="2"/>
  <c r="F1049" i="2"/>
  <c r="F1048" i="2"/>
  <c r="F1047" i="2"/>
  <c r="F1046" i="2"/>
  <c r="F1045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V56" i="1"/>
  <c r="V55" i="1"/>
  <c r="U54" i="1"/>
  <c r="V54" i="1" s="1"/>
  <c r="U53" i="1"/>
  <c r="V53" i="1" s="1"/>
  <c r="V52" i="1"/>
  <c r="V51" i="1"/>
  <c r="U50" i="1"/>
  <c r="U49" i="1"/>
  <c r="V49" i="1" s="1"/>
  <c r="V48" i="1"/>
  <c r="U47" i="1"/>
  <c r="E46" i="1"/>
  <c r="G46" i="1" s="1"/>
  <c r="V45" i="1"/>
  <c r="G45" i="1"/>
  <c r="H45" i="1" s="1"/>
  <c r="F45" i="1"/>
  <c r="U44" i="1"/>
  <c r="V44" i="1" s="1"/>
  <c r="G44" i="1"/>
  <c r="H44" i="1" s="1"/>
  <c r="F44" i="1"/>
  <c r="U43" i="1"/>
  <c r="V43" i="1" s="1"/>
  <c r="G43" i="1"/>
  <c r="H43" i="1" s="1"/>
  <c r="F43" i="1"/>
  <c r="V42" i="1"/>
  <c r="G42" i="1"/>
  <c r="H42" i="1" s="1"/>
  <c r="F42" i="1"/>
  <c r="V41" i="1"/>
  <c r="G41" i="1"/>
  <c r="H41" i="1" s="1"/>
  <c r="F41" i="1"/>
  <c r="V40" i="1"/>
  <c r="G40" i="1"/>
  <c r="H40" i="1" s="1"/>
  <c r="F40" i="1"/>
  <c r="G39" i="1"/>
  <c r="H39" i="1" s="1"/>
  <c r="F39" i="1"/>
  <c r="U37" i="1"/>
  <c r="V37" i="1" s="1"/>
  <c r="G37" i="1"/>
  <c r="H37" i="1" s="1"/>
  <c r="F37" i="1"/>
  <c r="U36" i="1"/>
  <c r="V36" i="1" s="1"/>
  <c r="G36" i="1"/>
  <c r="H36" i="1" s="1"/>
  <c r="F36" i="1"/>
  <c r="U35" i="1"/>
  <c r="V35" i="1" s="1"/>
  <c r="G35" i="1"/>
  <c r="H35" i="1" s="1"/>
  <c r="F35" i="1"/>
  <c r="U34" i="1"/>
  <c r="V34" i="1" s="1"/>
  <c r="G34" i="1"/>
  <c r="H34" i="1" s="1"/>
  <c r="F34" i="1"/>
  <c r="U33" i="1"/>
  <c r="V33" i="1" s="1"/>
  <c r="G33" i="1"/>
  <c r="H33" i="1" s="1"/>
  <c r="F33" i="1"/>
  <c r="T32" i="1"/>
  <c r="U32" i="1" s="1"/>
  <c r="V32" i="1" s="1"/>
  <c r="G32" i="1"/>
  <c r="H32" i="1" s="1"/>
  <c r="F32" i="1"/>
  <c r="U31" i="1"/>
  <c r="V31" i="1" s="1"/>
  <c r="G31" i="1"/>
  <c r="H31" i="1" s="1"/>
  <c r="F31" i="1"/>
  <c r="T30" i="1"/>
  <c r="U30" i="1" s="1"/>
  <c r="V30" i="1" s="1"/>
  <c r="G30" i="1"/>
  <c r="H30" i="1" s="1"/>
  <c r="F30" i="1"/>
  <c r="V29" i="1"/>
  <c r="F29" i="1"/>
  <c r="H29" i="1" s="1"/>
  <c r="D29" i="1"/>
  <c r="G28" i="1"/>
  <c r="H28" i="1" s="1"/>
  <c r="D28" i="1"/>
  <c r="F28" i="1" s="1"/>
  <c r="U27" i="1"/>
  <c r="V27" i="1" s="1"/>
  <c r="G27" i="1"/>
  <c r="H27" i="1" s="1"/>
  <c r="F27" i="1"/>
  <c r="T26" i="1"/>
  <c r="U26" i="1" s="1"/>
  <c r="V26" i="1" s="1"/>
  <c r="G26" i="1"/>
  <c r="H26" i="1" s="1"/>
  <c r="F26" i="1"/>
  <c r="U25" i="1"/>
  <c r="V25" i="1" s="1"/>
  <c r="G25" i="1"/>
  <c r="H25" i="1" s="1"/>
  <c r="F25" i="1"/>
  <c r="U24" i="1"/>
  <c r="V24" i="1" s="1"/>
  <c r="G24" i="1"/>
  <c r="H24" i="1" s="1"/>
  <c r="F24" i="1"/>
  <c r="U23" i="1"/>
  <c r="V23" i="1" s="1"/>
  <c r="G23" i="1"/>
  <c r="H23" i="1" s="1"/>
  <c r="F23" i="1"/>
  <c r="U22" i="1"/>
  <c r="V22" i="1" s="1"/>
  <c r="G22" i="1"/>
  <c r="H22" i="1" s="1"/>
  <c r="F22" i="1"/>
  <c r="V21" i="1"/>
  <c r="U21" i="1"/>
  <c r="G21" i="1"/>
  <c r="H21" i="1" s="1"/>
  <c r="F21" i="1"/>
  <c r="U20" i="1"/>
  <c r="V20" i="1" s="1"/>
  <c r="G20" i="1"/>
  <c r="H20" i="1" s="1"/>
  <c r="F20" i="1"/>
  <c r="U19" i="1"/>
  <c r="V19" i="1" s="1"/>
  <c r="G19" i="1"/>
  <c r="H19" i="1" s="1"/>
  <c r="F19" i="1"/>
  <c r="U18" i="1"/>
  <c r="V18" i="1" s="1"/>
  <c r="G18" i="1"/>
  <c r="H18" i="1" s="1"/>
  <c r="F18" i="1"/>
  <c r="U17" i="1"/>
  <c r="V17" i="1" s="1"/>
  <c r="G17" i="1"/>
  <c r="H17" i="1" s="1"/>
  <c r="F17" i="1"/>
  <c r="U16" i="1"/>
  <c r="V16" i="1" s="1"/>
  <c r="G16" i="1"/>
  <c r="H16" i="1" s="1"/>
  <c r="F16" i="1"/>
  <c r="U15" i="1"/>
  <c r="V15" i="1" s="1"/>
  <c r="G15" i="1"/>
  <c r="H15" i="1" s="1"/>
  <c r="F15" i="1"/>
  <c r="R14" i="1"/>
  <c r="U14" i="1" s="1"/>
  <c r="V14" i="1" s="1"/>
  <c r="G14" i="1"/>
  <c r="H14" i="1" s="1"/>
  <c r="F14" i="1"/>
  <c r="U13" i="1"/>
  <c r="V13" i="1" s="1"/>
  <c r="R13" i="1"/>
  <c r="G13" i="1"/>
  <c r="H13" i="1" s="1"/>
  <c r="F13" i="1"/>
  <c r="U12" i="1"/>
  <c r="V12" i="1" s="1"/>
  <c r="G12" i="1"/>
  <c r="H12" i="1" s="1"/>
  <c r="F12" i="1"/>
  <c r="U11" i="1"/>
  <c r="V11" i="1" s="1"/>
  <c r="G11" i="1"/>
  <c r="H11" i="1" s="1"/>
  <c r="F11" i="1"/>
  <c r="U10" i="1"/>
  <c r="V10" i="1" s="1"/>
  <c r="G10" i="1"/>
  <c r="H10" i="1" s="1"/>
  <c r="F10" i="1"/>
  <c r="U9" i="1"/>
  <c r="V9" i="1" s="1"/>
  <c r="G9" i="1"/>
  <c r="H9" i="1" s="1"/>
  <c r="F9" i="1"/>
  <c r="U8" i="1"/>
  <c r="V8" i="1" s="1"/>
  <c r="G8" i="1"/>
  <c r="H8" i="1" s="1"/>
  <c r="F8" i="1"/>
  <c r="U7" i="1"/>
  <c r="V7" i="1" s="1"/>
  <c r="G7" i="1"/>
  <c r="H7" i="1" s="1"/>
  <c r="F7" i="1"/>
  <c r="S6" i="1"/>
  <c r="U6" i="1" s="1"/>
  <c r="V6" i="1" s="1"/>
  <c r="G6" i="1"/>
  <c r="H6" i="1" s="1"/>
  <c r="F6" i="1"/>
  <c r="S5" i="1"/>
  <c r="R5" i="1"/>
  <c r="U5" i="1" s="1"/>
  <c r="V5" i="1" s="1"/>
  <c r="G5" i="1"/>
  <c r="H5" i="1" s="1"/>
  <c r="F5" i="1"/>
  <c r="U4" i="1"/>
  <c r="V4" i="1" s="1"/>
  <c r="G4" i="1"/>
  <c r="H4" i="1" s="1"/>
  <c r="F4" i="1"/>
  <c r="U3" i="1"/>
  <c r="V3" i="1" s="1"/>
  <c r="G3" i="1"/>
  <c r="H3" i="1" s="1"/>
  <c r="F3" i="1"/>
  <c r="U2" i="1"/>
  <c r="V2" i="1" s="1"/>
  <c r="G2" i="1"/>
  <c r="H2" i="1" s="1"/>
  <c r="F2" i="1"/>
  <c r="V47" i="1" l="1"/>
  <c r="U39" i="1"/>
  <c r="V39" i="1" s="1"/>
  <c r="H46" i="1"/>
</calcChain>
</file>

<file path=xl/sharedStrings.xml><?xml version="1.0" encoding="utf-8"?>
<sst xmlns="http://schemas.openxmlformats.org/spreadsheetml/2006/main" count="4077" uniqueCount="2134">
  <si>
    <t>FAMILLE</t>
  </si>
  <si>
    <t>MARQUE</t>
  </si>
  <si>
    <t>NOMBRE DE REF (global)</t>
  </si>
  <si>
    <t>QTE (global)</t>
  </si>
  <si>
    <t>PRIX TOTAL VENTE TTC MAGASIN</t>
  </si>
  <si>
    <t>Qté Lot</t>
  </si>
  <si>
    <t>Total PVP Publ</t>
  </si>
  <si>
    <t>PV Destockage</t>
  </si>
  <si>
    <t>PETIT</t>
  </si>
  <si>
    <t>MOYEN</t>
  </si>
  <si>
    <t>GRAND</t>
  </si>
  <si>
    <t>TOTAL</t>
  </si>
  <si>
    <t>TOTAL X 5</t>
  </si>
  <si>
    <t>PAPETERIE</t>
  </si>
  <si>
    <t>RAPID</t>
  </si>
  <si>
    <t>DESIGNATION PRODUIT</t>
  </si>
  <si>
    <t>REF PRODUIT/ETIQUETTE</t>
  </si>
  <si>
    <t>TOTAL QTE</t>
  </si>
  <si>
    <t>PRIXPUBLICTTC</t>
  </si>
  <si>
    <t>TOTALPVCTTC</t>
  </si>
  <si>
    <t>CODE BARRE</t>
  </si>
  <si>
    <t>PRB</t>
  </si>
  <si>
    <t>POST IT 3M</t>
  </si>
  <si>
    <t>PINCE RAPID 1 POUR AGRAFES 26/6</t>
  </si>
  <si>
    <t>SCOTCH</t>
  </si>
  <si>
    <t>AGRAFEUSE HD 110 GRIS ORANGE</t>
  </si>
  <si>
    <t>DIVERS</t>
  </si>
  <si>
    <t>PERFORATEUR 2 TR</t>
  </si>
  <si>
    <t>AGRAFEUSE LONG BRAS E15</t>
  </si>
  <si>
    <t>UHU TIPP EX</t>
  </si>
  <si>
    <t>AGRAFEUSE ELECTRIC 20EX</t>
  </si>
  <si>
    <t>TESSA</t>
  </si>
  <si>
    <t>AGRAFEUSE F11</t>
  </si>
  <si>
    <t>AGRAFEUSE S060</t>
  </si>
  <si>
    <t>LEITZ</t>
  </si>
  <si>
    <t>AGRAFEUSE PRO ECO</t>
  </si>
  <si>
    <t>FISKAR+BOSTICH+OLFA</t>
  </si>
  <si>
    <t>AGRAFEUSE E84</t>
  </si>
  <si>
    <t>PRITT</t>
  </si>
  <si>
    <t>AGRAFEUSE BEBE58</t>
  </si>
  <si>
    <t>AGRAFES B/5000 26/8</t>
  </si>
  <si>
    <t>PILOT</t>
  </si>
  <si>
    <t>AGRAFES B/5000 13/4</t>
  </si>
  <si>
    <t>MAPED</t>
  </si>
  <si>
    <t>AGRAFES B/5000 26/6</t>
  </si>
  <si>
    <t>AGRAFES B/1000 236/6</t>
  </si>
  <si>
    <t>BIC</t>
  </si>
  <si>
    <t>AGRAFES B/1000 24/6</t>
  </si>
  <si>
    <t>STABILO</t>
  </si>
  <si>
    <t>AGRAFES B/5000 N10</t>
  </si>
  <si>
    <t>AGRAFES 2X5000 SP 19</t>
  </si>
  <si>
    <t>WONDAY</t>
  </si>
  <si>
    <t>AGRAFES EXTRA HIG PERFORM 73/8 B/5000</t>
  </si>
  <si>
    <t>AGRAFES ELECTRIC 66/6 STRONG B/5000</t>
  </si>
  <si>
    <t>UNI BALL</t>
  </si>
  <si>
    <t>AGRAFES B/1000 X 4 21/4</t>
  </si>
  <si>
    <t>EDDING</t>
  </si>
  <si>
    <t>AGRAFES 23/10 3X1000</t>
  </si>
  <si>
    <t>PAPER MATE</t>
  </si>
  <si>
    <t>AGRAFES B/5000 24/5</t>
  </si>
  <si>
    <t>STAEDTLER</t>
  </si>
  <si>
    <t>AGRAFES 23/15 B/1000</t>
  </si>
  <si>
    <t>TOMBOW</t>
  </si>
  <si>
    <t>AGRAFES 24/8+ SUPER STRONG B/1000</t>
  </si>
  <si>
    <t>PENTEL</t>
  </si>
  <si>
    <t>AGRAFES 23/12 B/1000</t>
  </si>
  <si>
    <t>SHARPIE</t>
  </si>
  <si>
    <t>AGRAFES 13 6MM B/5000 HIGH PERFORMANCE</t>
  </si>
  <si>
    <t>A+PLUS WATERMAN MONTEVERDE JET</t>
  </si>
  <si>
    <t>AGRAFES 13/8MM X5000 HIGH PERFORMANCE</t>
  </si>
  <si>
    <t>AVERY</t>
  </si>
  <si>
    <t>RECYCLED LABELS</t>
  </si>
  <si>
    <t>PARKER + SCHNEIDER</t>
  </si>
  <si>
    <t>AGRAFES 13/10MM X5000 HIGH PERFORMANCE</t>
  </si>
  <si>
    <t>LR7167TM-15</t>
  </si>
  <si>
    <t>AGRAFES 8MM B/1000 JAKY</t>
  </si>
  <si>
    <t>ECOLINE DERWENT LYRA</t>
  </si>
  <si>
    <t>AGRAFES 23/10 B/1000</t>
  </si>
  <si>
    <t>PILE - CLEF USB</t>
  </si>
  <si>
    <t>ENERGIZER</t>
  </si>
  <si>
    <t>AGRAFES 10/4 STRONG B/1000</t>
  </si>
  <si>
    <t>AGRAFES 23/1 STANDARD B/1000</t>
  </si>
  <si>
    <t>CALCULATRICE</t>
  </si>
  <si>
    <t>CASIO TEXAS CANON</t>
  </si>
  <si>
    <t>AGRAFES OMNIPRESS 60 B/1000</t>
  </si>
  <si>
    <t>INFO</t>
  </si>
  <si>
    <t>CALVIER ET INFORMATIQUE</t>
  </si>
  <si>
    <t>AGRAFEUSE NXT BLEU</t>
  </si>
  <si>
    <t>PAPETERIE BUREAU DIVERS</t>
  </si>
  <si>
    <t>AGRAFEUSE STAPLER F16</t>
  </si>
  <si>
    <t>PERFORATEUR 2TR NOIR ECOLO</t>
  </si>
  <si>
    <t>PAPETERIE CREATIF</t>
  </si>
  <si>
    <t>ENJOY ART ET GO MANGA</t>
  </si>
  <si>
    <t>AGRAFEUSE ECO 24/6</t>
  </si>
  <si>
    <t>LR7162TM-15</t>
  </si>
  <si>
    <t>AGRAFEUSE MAMXI SP MAT</t>
  </si>
  <si>
    <t>MARQUES VARIEES</t>
  </si>
  <si>
    <t>AGRAGEUSE HS F6 NOIR</t>
  </si>
  <si>
    <t>O COLOR</t>
  </si>
  <si>
    <t>PISTOLET A COLLE HOBBY</t>
  </si>
  <si>
    <t>CLOUEUR RAPID 13</t>
  </si>
  <si>
    <t>LE FRANC BOURGOIS</t>
  </si>
  <si>
    <t>POST-IT 3M</t>
  </si>
  <si>
    <t>BLOCS SUPERSTICK LIGN</t>
  </si>
  <si>
    <t>T144988</t>
  </si>
  <si>
    <t>POST IT 76X76 ASS COUL 450P</t>
  </si>
  <si>
    <t>GRAINE CREATIVE+COLOR POPS</t>
  </si>
  <si>
    <t>POST IT 76X76 6X100 ASS,COUL</t>
  </si>
  <si>
    <t>BP1252</t>
  </si>
  <si>
    <t>PIXEL HOBBY+AV,MANDARINE+FUZEAU</t>
  </si>
  <si>
    <t>POST IT 6X90 76X76 ASS COUL SUPER STICKY</t>
  </si>
  <si>
    <t>APPLI</t>
  </si>
  <si>
    <t>POST IT SUPER STICKY 76X76 350F</t>
  </si>
  <si>
    <t>SUPER STICKY ROSE 6X90F 76X76</t>
  </si>
  <si>
    <t>LR7159TM-15</t>
  </si>
  <si>
    <t>ART / JOV / WINSOR NEWTON / FABRIANO / GIOTTO</t>
  </si>
  <si>
    <t>POST IT 76X127 ASS 6X100</t>
  </si>
  <si>
    <t>POST IT 76X127 ASS 6X90 ASS COUL</t>
  </si>
  <si>
    <t>POST IT 3X70 101X101 ASS COUL</t>
  </si>
  <si>
    <t>POST IT 1X100 102X152</t>
  </si>
  <si>
    <t>SUPER STICKY ASS COUL 3X45 101X152MM</t>
  </si>
  <si>
    <t>ETIQUETTES</t>
  </si>
  <si>
    <t>AVERY+AGIPA+APLI</t>
  </si>
  <si>
    <t>BOITE DE 12 POST IT 47,6X47,6</t>
  </si>
  <si>
    <t>BOITE 12 RECH 76X76</t>
  </si>
  <si>
    <t>BOITE 123 DE 100F NOTES 51MMX76MM</t>
  </si>
  <si>
    <t>CAHIER / CLASSEURS / PORTE-VU...</t>
  </si>
  <si>
    <t>NOTES TRANSPARENTES 36 73X73MM</t>
  </si>
  <si>
    <t>OXFORD</t>
  </si>
  <si>
    <t>INDEX FLAGS 5X20 11,9X43,1MM</t>
  </si>
  <si>
    <t>POCHETTES ET ETIQUETTES</t>
  </si>
  <si>
    <t>PERGAMY VIQUEL</t>
  </si>
  <si>
    <t>NOTES MARKERS 5X100 15X50MM</t>
  </si>
  <si>
    <t>670-5</t>
  </si>
  <si>
    <t>NOTES MARKERS 10X50 15X50MM</t>
  </si>
  <si>
    <t>ENVELOPPES</t>
  </si>
  <si>
    <t>LR7651TM-15</t>
  </si>
  <si>
    <t>INDEX STRONG 40 15,8X38,1MM</t>
  </si>
  <si>
    <t>RUBAN DE CORRECTION 652H</t>
  </si>
  <si>
    <t>VARIEES</t>
  </si>
  <si>
    <t>CANSON VIQUEL</t>
  </si>
  <si>
    <t>INDEX 50 25,4X43,2MM</t>
  </si>
  <si>
    <t>680-31</t>
  </si>
  <si>
    <t>INDEX FLAGS 66 25,4X38MM</t>
  </si>
  <si>
    <t>INDEX FLAGS 4X24 1,9X43,1MM</t>
  </si>
  <si>
    <t>G,GALO</t>
  </si>
  <si>
    <t>INDEX FLAGS 140 11,9X43,2MM</t>
  </si>
  <si>
    <t>INDEX STRONG 66 25,4X38MM</t>
  </si>
  <si>
    <t>INDEX 100 25,4X43,2MM</t>
  </si>
  <si>
    <t>POST IT EXTREME 3X45 76X76MM</t>
  </si>
  <si>
    <t>RELIURE / ERGO TRAVAIL</t>
  </si>
  <si>
    <t>FELLOWES</t>
  </si>
  <si>
    <t>BLOC CŒUR 225 70X70MM + POMME</t>
  </si>
  <si>
    <t>LR7173TM-15</t>
  </si>
  <si>
    <t>Z NOTES SUPER STICKY PRO C 1SSCY</t>
  </si>
  <si>
    <t>&gt;&gt;&gt;&gt;&gt;&gt;&gt;&gt;&gt;&gt;&gt;&gt;&gt;&gt;&gt;&gt;&gt;&gt;&gt;&gt;&gt;&gt;TEL QUE &gt;&gt;&gt;&gt;&gt;&gt;&gt;&gt;&gt;&gt;&gt;&gt;&gt;&gt;&gt;&gt;&gt;&gt;&gt;&gt;&gt;&gt;&gt;&gt;&gt;&gt;&gt;</t>
  </si>
  <si>
    <t>Z NOTES SUPER STUCJT 1X90 76X76MM</t>
  </si>
  <si>
    <t>LANGUETTES ACCROCHES TABLEAUX 4X2L 7,2KG</t>
  </si>
  <si>
    <t>LANGUETTES ACCROCHES TABLEAUX 4X2S 1,8KG</t>
  </si>
  <si>
    <t>LANGUETTES ACCROCHES TABLEAUX 4X2M 5,4KG</t>
  </si>
  <si>
    <t>Porte vue et Trieur</t>
  </si>
  <si>
    <t>Z NOTES POP UP SYSTEM + 12 POST IT</t>
  </si>
  <si>
    <t>Pochettes rabat / rangement et intercal</t>
  </si>
  <si>
    <t>SUPPORT POST IT BEAR SHAPED DISPENSER</t>
  </si>
  <si>
    <t>Pochette transp perforées</t>
  </si>
  <si>
    <t>SUPPORT POST IT OWL SHAPED DISPENSER</t>
  </si>
  <si>
    <t>Enveloppes</t>
  </si>
  <si>
    <t>paquet</t>
  </si>
  <si>
    <t>ESSELTE</t>
  </si>
  <si>
    <t>TOILE ADHESIVE PLASTIFIEE 19MMX3M</t>
  </si>
  <si>
    <t>par 500</t>
  </si>
  <si>
    <t>DEFIL NOTES 60MMX10M</t>
  </si>
  <si>
    <t>par 250</t>
  </si>
  <si>
    <t>RUBAN CRYSTAL TRSP DEV 19X25 A1 124</t>
  </si>
  <si>
    <t>Etiquettes</t>
  </si>
  <si>
    <t>ECO RUBAN FIXATION 19MMX1,5M INT W0523</t>
  </si>
  <si>
    <t>SCO RUBAN ADH TRSP 550 19X66 23210</t>
  </si>
  <si>
    <t>Cahier / bloc note / papier photo / Feuilles</t>
  </si>
  <si>
    <t>LR7165TM-100</t>
  </si>
  <si>
    <t>SCO RLX MAGIC BP349 X8</t>
  </si>
  <si>
    <t>Reliure / Couverture et Anneaux</t>
  </si>
  <si>
    <t>RUBAN MAGIC TAPE A BASE DE PLANTE 19MMX30M</t>
  </si>
  <si>
    <t>Classeur</t>
  </si>
  <si>
    <t>RUBAN SUPER HOLD 19X25 BP1097</t>
  </si>
  <si>
    <t>DEVIDOIR C38 NOIR PLAST RECYC</t>
  </si>
  <si>
    <t>DEVIDOIR LOURD C10 25070</t>
  </si>
  <si>
    <t>DEVIDOIR 1 MANDER IN C60/BK N BP10</t>
  </si>
  <si>
    <t>DEVIDOR C18 MENTHE + 1 MAGIC 19X33 BP1079</t>
  </si>
  <si>
    <t>RUBAN ADHESIF TRANSPARENT 550 19X33</t>
  </si>
  <si>
    <t>BATON GLUE STICK 8G X5</t>
  </si>
  <si>
    <t>DEVIDOIR HEAVYDUTY POUR GROS TRAVAUX 48X20,3 X6</t>
  </si>
  <si>
    <t>EMBALLAGE DE PROTECTION CLUSHION LOCK 304MMX3,14M</t>
  </si>
  <si>
    <t>LR7159TM-100</t>
  </si>
  <si>
    <t>BOX RUBAN MAGIC TAPE 1933X33M X24</t>
  </si>
  <si>
    <t>CISCEAUX COMFORT 20CM</t>
  </si>
  <si>
    <t>RUBAN MAGIC TAPE 19MMX33M</t>
  </si>
  <si>
    <t>RUBAN ADHESIF SUPER TRANSPARENT 19MMX25M</t>
  </si>
  <si>
    <t>RUBAN EMBALLAGE PACKAGING TAPE 48MMX20,3M</t>
  </si>
  <si>
    <t>LOT 2+1 DEVIDOIR RUBAN MAGIC 810 L2100</t>
  </si>
  <si>
    <t>LOT 2+1 DEVIDOIR CADDY PACK RUBAN CRYSTAL</t>
  </si>
  <si>
    <t>RUBAN FIXATION FORT 19MMX1,5M W0524</t>
  </si>
  <si>
    <t>DEVIDOIR RECYCLE MAGIC 900 L2413</t>
  </si>
  <si>
    <t>TUBE COLLE TRANSPARENTE 30ML</t>
  </si>
  <si>
    <t>RUBAN MAGIC 810 INV 19X33 23751</t>
  </si>
  <si>
    <t>LR7162TM-100</t>
  </si>
  <si>
    <t>TUBE COLLE TRANSPARENTE SS SOLVANT 30ML</t>
  </si>
  <si>
    <t>RUBAN MAGIC 810 INV DEV 19X25 A1128</t>
  </si>
  <si>
    <t>RUBAN ADHESIF INVISIBLE REMOVABLE 19MMX32,9M</t>
  </si>
  <si>
    <t>TUBE COLLE EXTRA FORTE 20ML BP1337</t>
  </si>
  <si>
    <t>RUBAN MAGIC TAPE 19MMX25M</t>
  </si>
  <si>
    <t>RUBAN PACKAGING TAPE HEAVY DUTY POUR GROS TRAVAUX 48MMX20,3M</t>
  </si>
  <si>
    <t>RUBAN CRYSTAL TRSP 19X33 23202</t>
  </si>
  <si>
    <t>DAHLE</t>
  </si>
  <si>
    <t>TAILLE CRAYON</t>
  </si>
  <si>
    <t>00133-02036</t>
  </si>
  <si>
    <t>ELAMI</t>
  </si>
  <si>
    <t>NOTE REPOSITIONNABLE AVEC DEVIDOIR</t>
  </si>
  <si>
    <t>STYLO BIC</t>
  </si>
  <si>
    <t>LR7651TM-100</t>
  </si>
  <si>
    <t>BI OFFICE</t>
  </si>
  <si>
    <t>EFFACTEUR POUR TABLEAUX BLANCS EN LIEGE</t>
  </si>
  <si>
    <t>AA0617</t>
  </si>
  <si>
    <t>KIT MAGNETIQUE TABLEAU BLANC</t>
  </si>
  <si>
    <t>KT1010</t>
  </si>
  <si>
    <t>ROLLERGEL PEN STYLO BILLE ENCRE GEL BOITE DE 12</t>
  </si>
  <si>
    <t>CORRECTEUR MONO YRE4</t>
  </si>
  <si>
    <t>CAMPUS</t>
  </si>
  <si>
    <t>STYLO PLUME METAL CHROME</t>
  </si>
  <si>
    <t>PENCIL</t>
  </si>
  <si>
    <t>STYLO JETSTREAM</t>
  </si>
  <si>
    <t>SX-210 BLUE</t>
  </si>
  <si>
    <t>CARAN D ACHE</t>
  </si>
  <si>
    <t>BOITE 18 CRAYONS DE COULEURS AQUARELLABLE</t>
  </si>
  <si>
    <t>LR7173TM-100</t>
  </si>
  <si>
    <t>PINCEAU A RESERVOIR D EAU</t>
  </si>
  <si>
    <t>MINERVA</t>
  </si>
  <si>
    <t>REGLE D ALPHABET TRACE LETTRES</t>
  </si>
  <si>
    <t>TRACE SYMBOLES TACTIQUE</t>
  </si>
  <si>
    <t>SIGN</t>
  </si>
  <si>
    <t>BROSSE MINI TABLEAUX A CRAIES</t>
  </si>
  <si>
    <t>CARTOUCHE ENCRE NOIR</t>
  </si>
  <si>
    <t>SG47106N0</t>
  </si>
  <si>
    <t>OBERTHUR</t>
  </si>
  <si>
    <t>GOMME FOOTBALL 3D X 3</t>
  </si>
  <si>
    <t>T203219</t>
  </si>
  <si>
    <t>RUBAFIX</t>
  </si>
  <si>
    <t>TOILE ADHESIVE 38MMX3M</t>
  </si>
  <si>
    <t>LEUCHTTURM1917</t>
  </si>
  <si>
    <t>STYLO ASSORTIMENTS COULEURS</t>
  </si>
  <si>
    <t>NOVUS</t>
  </si>
  <si>
    <t>AGRAFES TYPE 53/8 2000PCS 8MM</t>
  </si>
  <si>
    <t>LR7167TM-100</t>
  </si>
  <si>
    <t>NAGA</t>
  </si>
  <si>
    <t>MAGNETS STRONG X 6</t>
  </si>
  <si>
    <t>TOOL PEN</t>
  </si>
  <si>
    <t>STYLO BILLE TOOL PEN SILVER</t>
  </si>
  <si>
    <t>WEDG</t>
  </si>
  <si>
    <t>COUPE PAPIER ACIER INOXYDABLE 230MM</t>
  </si>
  <si>
    <t>TRI STAR</t>
  </si>
  <si>
    <t>PINCEAUX POILS PONEY N 2</t>
  </si>
  <si>
    <t>PINCEAUX POILS PONEY N6</t>
  </si>
  <si>
    <t>PINCEAUX POILS PONEY N 8</t>
  </si>
  <si>
    <t>PINCEAUX POILS PONEY N 14</t>
  </si>
  <si>
    <t>PINCEAUX POILS PONEY N 10</t>
  </si>
  <si>
    <t>PINCEAUX POILS PONEY N18</t>
  </si>
  <si>
    <t>PINCEAUX POILS PONEY N20</t>
  </si>
  <si>
    <t>PINCEAUX POILS PONEY N 24</t>
  </si>
  <si>
    <t>PINCEAUX POILS PONEY N22</t>
  </si>
  <si>
    <t>BROSSE POCHOIR 02</t>
  </si>
  <si>
    <t>BROSSE POCHOIR 06</t>
  </si>
  <si>
    <t>BROSSE SOIE DE PORC 24</t>
  </si>
  <si>
    <t>BROSSE SOIE DE PORC 8</t>
  </si>
  <si>
    <t>BROSSE SOIE DE PORC N 12</t>
  </si>
  <si>
    <t>BROSSE SOIE DE PORC N 18</t>
  </si>
  <si>
    <t>BROSSE SOIE DE PORC N 6</t>
  </si>
  <si>
    <t>FICELLE SISAL LA BOBINE</t>
  </si>
  <si>
    <t>ULTRA GRIP</t>
  </si>
  <si>
    <t>PELOTE FIL MARRON</t>
  </si>
  <si>
    <t>L7162TM-100</t>
  </si>
  <si>
    <t>UHU</t>
  </si>
  <si>
    <t>ROLLER PEN CORRECTION</t>
  </si>
  <si>
    <t>PATAFIX TRANSPARENT</t>
  </si>
  <si>
    <t>PATAFIX LOONEY TUNES 80 P</t>
  </si>
  <si>
    <t>PATAFIX 80P</t>
  </si>
  <si>
    <t>DOUBLE FACE 56P</t>
  </si>
  <si>
    <t>STIC COLLE MAGIC BLUE</t>
  </si>
  <si>
    <t>STICK 8G BOITE DE 24</t>
  </si>
  <si>
    <t>COLLE TOUT RENATURE</t>
  </si>
  <si>
    <t>GLUE ROLLER NON PERMANENT</t>
  </si>
  <si>
    <t>COLLE TOUT SUPER X3</t>
  </si>
  <si>
    <t>L7160TM-100</t>
  </si>
  <si>
    <t>STIC COLLE FORT ET RAPIDE 21G</t>
  </si>
  <si>
    <t>STIC COLLE FORT ET RAPIDE 40G</t>
  </si>
  <si>
    <t>GLUE ROLLER PERMANENT</t>
  </si>
  <si>
    <t>OFFICE PEN 35G</t>
  </si>
  <si>
    <t>CORRECTION ROLLER</t>
  </si>
  <si>
    <t>PATIFIX MARIOKART</t>
  </si>
  <si>
    <t>POWER GLUE SUPERGEL 3G</t>
  </si>
  <si>
    <t>ROLLAFIX 33MX19MM INVISIBLE</t>
  </si>
  <si>
    <t>ROLLAFIX 33MX19MM TRANSPARENT</t>
  </si>
  <si>
    <t>COLLE STIC ORIGINE VEGETALE 2X8,2G</t>
  </si>
  <si>
    <t>COLLE TWIST AND GLUE 810ML</t>
  </si>
  <si>
    <t>L7168TM-100</t>
  </si>
  <si>
    <t>POWER GLUE MINIS X3 1G</t>
  </si>
  <si>
    <t>TIPP-EX</t>
  </si>
  <si>
    <t>STYLO CORRECTEUR 8ML</t>
  </si>
  <si>
    <t>ROLLER ECOLUTIONS</t>
  </si>
  <si>
    <t>BOITE 10 MINI RUBAN CORRECTEUR</t>
  </si>
  <si>
    <t>BOITE 10 STYLO CORRECTEUR</t>
  </si>
  <si>
    <t>MINI POCKET MOUSE 6M</t>
  </si>
  <si>
    <t>EASY CORRECT</t>
  </si>
  <si>
    <t>EXACT LINER 6M</t>
  </si>
  <si>
    <t>MICRO TAPE TWIST 8M</t>
  </si>
  <si>
    <t>FILM PAPER 8X33X19MM</t>
  </si>
  <si>
    <t>3653TM-100</t>
  </si>
  <si>
    <t>FILM ECO CRYSTAL 8X33X19MM</t>
  </si>
  <si>
    <t>FILLM PAPER 1X33X19MM</t>
  </si>
  <si>
    <t>FILM ECO CRYSTAL 1X33X19MM</t>
  </si>
  <si>
    <t>ADHESIF POWER CLEAR 10MX48MM</t>
  </si>
  <si>
    <t>RUBAN CREPE 19MMX25M</t>
  </si>
  <si>
    <t>ADHESIF INVISIBLE 19MMX33M</t>
  </si>
  <si>
    <t>TUBAN ARME 105M 50MX50MM</t>
  </si>
  <si>
    <t>CABLE MANAGER RUBAN 5MX10MM</t>
  </si>
  <si>
    <t>FIXER OBLETS XTREME 500KG</t>
  </si>
  <si>
    <t>ULTRA POWER LOCK STRIPS</t>
  </si>
  <si>
    <t>FILM HAND TEARABLE 1X25MX19MM</t>
  </si>
  <si>
    <t>ULTRA POWER LOCK TAPE 1MX25MM</t>
  </si>
  <si>
    <t>B/2 BAND ONOFF 2,5X20MM</t>
  </si>
  <si>
    <t>L7651TM-25</t>
  </si>
  <si>
    <t>POWERSTRIPS TRANSPARENT 1KG</t>
  </si>
  <si>
    <t>ON OFF UNIVERSAL 1MX20MM BLACK</t>
  </si>
  <si>
    <t>ULTRA POWER TRANSPARENT 1,5MX50MM</t>
  </si>
  <si>
    <t>ULTRA POWER EXTREME 10MX50MM</t>
  </si>
  <si>
    <t>GRAFEUSE FLATCHLINCH NOIRE</t>
  </si>
  <si>
    <t>AGRAFEUSE WOW MENTHE</t>
  </si>
  <si>
    <t>AGRAFEUSE NEXXT MET 24/6 MENTHE</t>
  </si>
  <si>
    <t>PERFO NEXXT MET 2T MENTHE</t>
  </si>
  <si>
    <t>AGRAFEUSE GROS TRAVAUX</t>
  </si>
  <si>
    <t>PICE AGRAFEUSE 24/6 26/6 30F</t>
  </si>
  <si>
    <t>AGRAFES X2500 S1</t>
  </si>
  <si>
    <t>L7159TM-10</t>
  </si>
  <si>
    <t>AGRAFEUSE LEITZ NEXXT 24/6 26/6 24/8 26/8</t>
  </si>
  <si>
    <t>AGRAFEUSE LEITZ NEXXT S1 5603-00-35</t>
  </si>
  <si>
    <t>AGRAFES K8 5X210</t>
  </si>
  <si>
    <t>AGRAFES K12 5X210</t>
  </si>
  <si>
    <t>BOITE DE CLASSEMENT</t>
  </si>
  <si>
    <t>BOSTICH</t>
  </si>
  <si>
    <t>AGRAFEUSE P3</t>
  </si>
  <si>
    <t>DEGRAFEUR MAGNETIQUE</t>
  </si>
  <si>
    <t>AGRAFES 6MM SP1906Z</t>
  </si>
  <si>
    <t>OLFA</t>
  </si>
  <si>
    <t>LAMES TRAPEZES LARG 18MM SKB-2/5B</t>
  </si>
  <si>
    <t>LAMES SKB-10/10B</t>
  </si>
  <si>
    <t>DP001-100</t>
  </si>
  <si>
    <t>LAMES SKB-7/10B</t>
  </si>
  <si>
    <t>LAMES AB-10B</t>
  </si>
  <si>
    <t>LAMES HB-5B X5</t>
  </si>
  <si>
    <t>CUTTER XH-1</t>
  </si>
  <si>
    <t>CUTTER SK-10</t>
  </si>
  <si>
    <t>CUTTER SK-4/GREEN</t>
  </si>
  <si>
    <t>FISKARS</t>
  </si>
  <si>
    <t>CUTTER PRO</t>
  </si>
  <si>
    <t>CUTTER SAGERY RECTACTABLE</t>
  </si>
  <si>
    <t>CISEAU CLASSIC 21CM</t>
  </si>
  <si>
    <t>METAL GARAGE BODY CUTTER 9MM</t>
  </si>
  <si>
    <t>CISEAU CLASSIC 13CM</t>
  </si>
  <si>
    <t>C32015TM-10</t>
  </si>
  <si>
    <t>CISEAU CLASSIC 17CM</t>
  </si>
  <si>
    <t>LAMES CUTTER 18MM</t>
  </si>
  <si>
    <t>STICK COLLE 11G</t>
  </si>
  <si>
    <t>STICK COLLE 22G</t>
  </si>
  <si>
    <t>ROLLER DE CORRECTION MINI</t>
  </si>
  <si>
    <t>REFILL GLUE CASSETTE PERMANENT</t>
  </si>
  <si>
    <t>REFIL GLUE CASSETTE NON PERMANENT</t>
  </si>
  <si>
    <t>REFIL GLUE ROLLER PERMANENT</t>
  </si>
  <si>
    <t>REFILL GLUE ROLLER NON PERMANENT</t>
  </si>
  <si>
    <t>P/15 FRIXION BALL 0,7 ASS X15</t>
  </si>
  <si>
    <t>P/12 ROLLER FRIXION 0,7 ASS X12</t>
  </si>
  <si>
    <t>P/14 ROLLER GEL G-2 PTE MOYE</t>
  </si>
  <si>
    <t>J8163-25</t>
  </si>
  <si>
    <t>PIL PACK 12 ROLL + 12 RECHARGE G2 BLEU</t>
  </si>
  <si>
    <t>PIL PACK 12 ROLL + 12 RECHARGE G2 NOIR</t>
  </si>
  <si>
    <t>PIL PACK VBOARD 10+10</t>
  </si>
  <si>
    <t>P/6 SURLI V-LIGHT ASS X6</t>
  </si>
  <si>
    <t>STYLO BIL GEL G2-7 MOYEN RMIXTE COLOR</t>
  </si>
  <si>
    <t>PIL PACK 10 ROLL + 12 RECHARGE G2 NOIR</t>
  </si>
  <si>
    <t>STYLO PROGREX 07</t>
  </si>
  <si>
    <t>H127SL-B-BG</t>
  </si>
  <si>
    <t>STYLO BLEU G-1 0,7</t>
  </si>
  <si>
    <t>BL-G1-7T-L</t>
  </si>
  <si>
    <t>STYLO FINELINER BLEU</t>
  </si>
  <si>
    <t>STYLO G-TEC-C4 VERT / ROUGE</t>
  </si>
  <si>
    <t>STYLO PURE LIQUID INK 0,5 VIOLET</t>
  </si>
  <si>
    <t>STYLO KLEER 0,7BLEU</t>
  </si>
  <si>
    <t>L4737REVTM-25</t>
  </si>
  <si>
    <t>STYLO FRIXON BALL 0,7 NOIR</t>
  </si>
  <si>
    <t>BL-LFP7-F24-B</t>
  </si>
  <si>
    <t>FEUTRE FINELINE NOIRE</t>
  </si>
  <si>
    <t>STYLO ROLLER V7 MOYEN MIXTE COLOR</t>
  </si>
  <si>
    <t>P/6 SURLIG FRIXION SOFT ASS X6</t>
  </si>
  <si>
    <t>STYLO HI-TECPOINT 0,5 V5 PURE LIQUID INK NOIR / BLEU</t>
  </si>
  <si>
    <t>MARQUEUR TWIN MARKER NOIR</t>
  </si>
  <si>
    <t>STYLO ROLLER V-BALL 5 ROUGE/NOIR</t>
  </si>
  <si>
    <t>STYLO PERMAWASH FOR LAUNDRY FIN NOIR</t>
  </si>
  <si>
    <t>SWN-LMF</t>
  </si>
  <si>
    <t>STYLO SIGNPEN PURE LIQUID INK VERT</t>
  </si>
  <si>
    <t>GOMME FRIXON BLANCHE / VIOLET</t>
  </si>
  <si>
    <t>STYLO ROLLER V5 FIN MULTI</t>
  </si>
  <si>
    <t>L4732REVTM-25</t>
  </si>
  <si>
    <t>MINE CRITERIUM 0,5 HB ENO-G 60MM</t>
  </si>
  <si>
    <t>PL-5ENOG-HB</t>
  </si>
  <si>
    <t>STYLO ACROBAL BEGREEN NOIR / BLEU</t>
  </si>
  <si>
    <t>STYLO ROLLER V BALL - 1,0 MIXTE</t>
  </si>
  <si>
    <t>STYLO BIL RT BPS MATIC MIXTE</t>
  </si>
  <si>
    <t>STYLO GEL G2 ONE PIECE N MIXTE</t>
  </si>
  <si>
    <t>STYLO RLR FRIXON CLICKER RT MOYEN</t>
  </si>
  <si>
    <t>STYLO EFFACABLE FRIXON BALL REMOVE MIXTE</t>
  </si>
  <si>
    <t>STYLO GEL G-2 MIXTE</t>
  </si>
  <si>
    <t>SURLIGNEUR V-LIGHT MIXTE</t>
  </si>
  <si>
    <t>STYLO RT B2P ECOBALL 1MM MIXTE</t>
  </si>
  <si>
    <t>L7912-10</t>
  </si>
  <si>
    <t>STYLO FRIXION BALL ONE PIECE NOIR</t>
  </si>
  <si>
    <t>STYLO FRIXION FINELINER MIXTE</t>
  </si>
  <si>
    <t>STYLO ROLLER V5 FIN BLEU</t>
  </si>
  <si>
    <t>STYLO FINELINER NOIR</t>
  </si>
  <si>
    <t>MARQUEUR DOUBLE POINTE 2,0MM 0,8MM COLOR X10</t>
  </si>
  <si>
    <t>STYLO FRIXION BALL 4 COLORS MIXTE</t>
  </si>
  <si>
    <t>STYLO V BALL 0,7 PURE LIQUID INK MIXTE</t>
  </si>
  <si>
    <t>STYLO BILLE RT ACROBALL MOYEN MIXTE</t>
  </si>
  <si>
    <t>STYLO V BALL 0,5 - 0,1- 0,7 PURE LIQUID INK MIXTE</t>
  </si>
  <si>
    <t>ETIQUETTES ENLEVABLE</t>
  </si>
  <si>
    <t>FEUTRE V SIGN PEN MIXTE</t>
  </si>
  <si>
    <t>L6035TM-20</t>
  </si>
  <si>
    <t>STYLO FRIXION BALL CLICKER 07 MIXTE</t>
  </si>
  <si>
    <t>STYLO FRIXION B PLUS ONE PIECE MIXTE</t>
  </si>
  <si>
    <t>STYLO ROL FIN FRIXION POINT N MIXTE</t>
  </si>
  <si>
    <t>STYLO ECOBALL 10 BLEU</t>
  </si>
  <si>
    <t>PACK 2 STYLO FRIXION BALL 0,7MM + 4 STICKERS BLEU</t>
  </si>
  <si>
    <t>PACK 2 STYLO FRIXION BALL 0,7MM + 4 STICKERS BLEU + NOIR</t>
  </si>
  <si>
    <t>BLISTER 2 RECHARGES FRIXION BALL 4 COLOR BLEU</t>
  </si>
  <si>
    <t>BLISTER 2 RECHARGES FRIXION BALL 4 COLOR ROUGE</t>
  </si>
  <si>
    <t>BLISTER 2 RECHARGES FRIXION BALL 4 COLOR VERT</t>
  </si>
  <si>
    <t>ETIQUETTES CARTE DE VISITE</t>
  </si>
  <si>
    <t>BLISTER 2 RECHARGES FRIXION BALL 4 COLOR NOIR</t>
  </si>
  <si>
    <t>C32010TM-25</t>
  </si>
  <si>
    <t>BLISTER 4 RECHARGES FRIXION BALL 4 COLOR MULTI</t>
  </si>
  <si>
    <t>BLISTER 4 RECHARGES FRIXION BALL 4 COLOR BLEU</t>
  </si>
  <si>
    <t>PACK BRAINSTORMING V SIGNPEN</t>
  </si>
  <si>
    <t>RECHARGE FRIXION BALL 0,7MM X6 NOIR</t>
  </si>
  <si>
    <t>RECHARGE FRIXION BALL 0,7MM X6 BLEU</t>
  </si>
  <si>
    <t>RECHARGE FRIXION BALL 0,7MM X6 MULTI</t>
  </si>
  <si>
    <t>RECHARGE FRIXION BALL 0,7MM X ROUGE</t>
  </si>
  <si>
    <t>RECHARGE FRIXION BALL 0,7MM X3 VERT</t>
  </si>
  <si>
    <t>RECHARGE FRIXION BALL 0,7MM X3 MIXTE</t>
  </si>
  <si>
    <t>POCHETTES BADGES</t>
  </si>
  <si>
    <t>RECHARGE FRIXION BALL 0,7MM X3 BLEU</t>
  </si>
  <si>
    <t>4834TM</t>
  </si>
  <si>
    <t>RECHARGE FRIXION BALL 0,7MM X3 NOIR</t>
  </si>
  <si>
    <t>RECHARGE FRIXION FUN ASS X6</t>
  </si>
  <si>
    <t>STYLO BL-G1-5T EXTRA FINE 0,5 NOIR</t>
  </si>
  <si>
    <t>STYLO BL-VB5 ENCRE LIQUIDE NOIR</t>
  </si>
  <si>
    <t>STYLO BL-VB10 ENCRE LIQUIDE 1,0 MIXTE</t>
  </si>
  <si>
    <t>STYLO BL-G2-7 FINE 0,7 PASTEL MIXTE</t>
  </si>
  <si>
    <t>STYLO BL-G2-7 FINE 0,7 NEON MIXTE</t>
  </si>
  <si>
    <t>STYLO SCA-TM-BG FINE / EXTRA FINE NOIR</t>
  </si>
  <si>
    <t>STYLO BL-VB 0,5 ENCRE LIQUIDE NOIR</t>
  </si>
  <si>
    <t>STYLO BL-VB10 1,0 ENCRE LIQUIDE BLEU / ROUGE</t>
  </si>
  <si>
    <t>STYLO BL-VB5 0,5 ENCRE LIQUIDE MIXTE</t>
  </si>
  <si>
    <t>4822TM</t>
  </si>
  <si>
    <t>STYLO BL-G2-7 0,7MM FINE MIXTE</t>
  </si>
  <si>
    <t>STYLO BL-VB7 0,7MM PURE LIQUID INK MIXTE</t>
  </si>
  <si>
    <t>STYLO G-2 MEDIUM 0,7MM MIXTE</t>
  </si>
  <si>
    <t>STYLO SW-FF FINE LIGHT BLUE</t>
  </si>
  <si>
    <t>PACK 12 STYLO FINELINER 1,2MM NOIR</t>
  </si>
  <si>
    <t>STYLO BLN-VBG7 0,7MM BLEU</t>
  </si>
  <si>
    <t>STYLO BLRT-FR7 FINE 0,7 BLEU</t>
  </si>
  <si>
    <t>STYLO G- PACK COULEUR X4</t>
  </si>
  <si>
    <t>PACK V5 HI TECPOINT 0,5MM NOIR</t>
  </si>
  <si>
    <t>STYLO FRIXION FINELINER ORANGE</t>
  </si>
  <si>
    <t>STYLO BP-S MATIC FINE MIXTE</t>
  </si>
  <si>
    <t>BADGES AUTOCOLLANTS</t>
  </si>
  <si>
    <t>L4785-20TM</t>
  </si>
  <si>
    <t>STYLO CARP INK GEL DOTS ASS MIXTE</t>
  </si>
  <si>
    <t>RECHARGE FRIXION POINT 0,5MM X3 MIXTE</t>
  </si>
  <si>
    <t>STYLO FRIXION PLUS ONE PIECE NOIR</t>
  </si>
  <si>
    <t>STYLO SIGN EFFACINIK GOMME MASS MIXTE</t>
  </si>
  <si>
    <t>STYLO B2P GEL 07</t>
  </si>
  <si>
    <t>FEUTRE PIL V SIGN ROUGE</t>
  </si>
  <si>
    <t>STYLO PIL BIL SUPER GRIP RETR PTE MOYEN BEU/NOIR</t>
  </si>
  <si>
    <t>STYLO EFFACABLE FRIXION POINT B 05 MIXTE</t>
  </si>
  <si>
    <t>PACK RECHARGE FRIXION BALL 0,7MM X6 NOIR</t>
  </si>
  <si>
    <t>PACK RECHARGE FRIXION BALL 0,7MM X6 BLEU</t>
  </si>
  <si>
    <t>RECHARGE FRXION BALL 0,7 MM X3 NOIR</t>
  </si>
  <si>
    <t>RECHARGE FRXION BALL 0,7 MM X3 ROSE</t>
  </si>
  <si>
    <t>BADGES A CLIP</t>
  </si>
  <si>
    <t>RECHARGE FRXION BALL 0,7 MM X3 LIGHT BLUE</t>
  </si>
  <si>
    <t>RECHARGE FRXION BALL 0,7 MM X3 MAUVE</t>
  </si>
  <si>
    <t>RECHARGE FRXION BALL 0,7 MM X3 VERT CLAIRE</t>
  </si>
  <si>
    <t>RECHARGE FRXION BALL 0,7 MM X3 ROUGE</t>
  </si>
  <si>
    <t>RECHARGE FRXION BALL 0,7 MM X3 BLEU</t>
  </si>
  <si>
    <t>RECHARGE FRXION BALL 0,7 MM X3 BLEU NOIR</t>
  </si>
  <si>
    <t>RECHARGE FRXION BALL 0,7 MM X3 VERT</t>
  </si>
  <si>
    <t>RECHARGE FRXION BALL 0,7 MM X3 MARRON</t>
  </si>
  <si>
    <t>PACK RECHARGE FRXION BALL 0,7 MM X6 MULTI</t>
  </si>
  <si>
    <t>RECHARGE FRXION BALL 0,5 MM X3 VERT</t>
  </si>
  <si>
    <t>RECHARGE FRXION BALL 0,7 MM X3 ORANGE</t>
  </si>
  <si>
    <t>STICKERS TRANSP,BRILLANT</t>
  </si>
  <si>
    <t>RECHARGE FRXION BALL 0,5 MM X3 NOIR</t>
  </si>
  <si>
    <t>C9421</t>
  </si>
  <si>
    <t>RECHARGE FRXION BALL 0,5 MM X3 ROUGE</t>
  </si>
  <si>
    <t>INK CARTRIDGE HI TECPOINT V5 / V7 X3 NOIR</t>
  </si>
  <si>
    <t>MARQUEUR BOARDMASTER PURE LIQUID INK MEDIUM BLUE</t>
  </si>
  <si>
    <t>MARQUEUR BOARDMASTER PURE LIQUID INK MEDIUM VERT</t>
  </si>
  <si>
    <t>MARQUEUR TWIN FINE NOIR</t>
  </si>
  <si>
    <t>TABLIER PEINTURE COLOR PEPS 4 ANS ET +</t>
  </si>
  <si>
    <t>T208528</t>
  </si>
  <si>
    <t>TRANSFERT TEXTILE</t>
  </si>
  <si>
    <t>COMPA ORIGIN 2 PIECES ASS</t>
  </si>
  <si>
    <t>C9403-15</t>
  </si>
  <si>
    <t>COMPA STOP SAFE MINE ASS 192511</t>
  </si>
  <si>
    <t>COMPA 7 PIECES TC BAGUE UNIV</t>
  </si>
  <si>
    <t>COMPA SMILING PLANET</t>
  </si>
  <si>
    <t>EQUERRE 21CM ALU</t>
  </si>
  <si>
    <t>3 CRAYON PAPIER MINI BALCK PEPS HB</t>
  </si>
  <si>
    <t>COMPA STUDY BAGUE PIXEL PARTY</t>
  </si>
  <si>
    <t>COMPA STOP SAFE BAGUE ASS 192611</t>
  </si>
  <si>
    <t>AUTOCOLLANT BLANC MAT</t>
  </si>
  <si>
    <t>COFFRET COMPA 3 PIECES STOP SYSTÈME 196100</t>
  </si>
  <si>
    <t>J8167-12</t>
  </si>
  <si>
    <t>REGLE DOUBLE DECIMETRE ALU 120</t>
  </si>
  <si>
    <t>REGLE KUTCH TRIANGLE 1/2500 24015</t>
  </si>
  <si>
    <t>REGLE TRACE LETTRES L30CM C8MM</t>
  </si>
  <si>
    <t>MINI KIT TWIST N FLEX</t>
  </si>
  <si>
    <t>COMPA STOP SYSTEM 019600</t>
  </si>
  <si>
    <t>COMPA STUDY BAGUE 119410</t>
  </si>
  <si>
    <t>REGLE INCASSABLE 15CM</t>
  </si>
  <si>
    <t>SURLIGNEUR POCKET PIXEL PARTY X4</t>
  </si>
  <si>
    <t>CISEAU PIXEL PARTY 13CM</t>
  </si>
  <si>
    <t>REGLE TWIST N FLEX PIXEL PARTY 30CM</t>
  </si>
  <si>
    <t>KIT 4 PIECES INCASSABLE REGLES</t>
  </si>
  <si>
    <t>TRANSFERT TEXTILE NOIR OU FONCE</t>
  </si>
  <si>
    <t>RAPPORTEUR GEOMETRIQUE 180 12CM</t>
  </si>
  <si>
    <t>C9406-5</t>
  </si>
  <si>
    <t>RAPPORTEUR GEOMETRIQUE 360 12CM</t>
  </si>
  <si>
    <t>EQUERRE 60 21CM</t>
  </si>
  <si>
    <t>REGLES KIT 4 PIECES GEOMETRIQUE</t>
  </si>
  <si>
    <t>REGLES KIT 3 PIECES GEOMETRIQUE POUR GAUCHER</t>
  </si>
  <si>
    <t>LOUPE REGLETTE</t>
  </si>
  <si>
    <t>T116690</t>
  </si>
  <si>
    <t>REGLES KIT MAT 3 INSTRUMENTS</t>
  </si>
  <si>
    <t>DOUBLE DECIMETRE INCASSABLE</t>
  </si>
  <si>
    <t>REGLE PLATE 30CM GEOMETRIQUE</t>
  </si>
  <si>
    <t>REGLE TWIST N FLEX 20 CM</t>
  </si>
  <si>
    <t>TRANSFERT TEXTILE BLANC OU CLAIR</t>
  </si>
  <si>
    <t>C9405-8</t>
  </si>
  <si>
    <t>EQUERRE INCASSABLE 45 21CM</t>
  </si>
  <si>
    <t>MINI KIT 4 PIECES REGLES</t>
  </si>
  <si>
    <t>RAPPORTEUR INCASSABLE 180 12CM</t>
  </si>
  <si>
    <t>COMPA ORIGIN</t>
  </si>
  <si>
    <t>REGLE ALU ANTIDERAPENTE 15CM</t>
  </si>
  <si>
    <t>REGLE DOUBLE CENTIMETRE GEOMETRIQUE 20CM</t>
  </si>
  <si>
    <t>TRACE CERCLE DE 1 A 35MM</t>
  </si>
  <si>
    <t>12 MINI CRAYONS COULEURS COLOR PEPS</t>
  </si>
  <si>
    <t>CRAYON AQUAREL COLOR PEPS GEL X 10</t>
  </si>
  <si>
    <t>TROUSSE A COLORIER 12 FEUTRES 12 CRAYONS</t>
  </si>
  <si>
    <t>2 CRAYONS GRAPHITE + 1 GUIDE DOIGTS HB</t>
  </si>
  <si>
    <t>ETIQUETTES ARDOISE</t>
  </si>
  <si>
    <t>ARD030</t>
  </si>
  <si>
    <t>AGRAFEUSE AIR COLOGIC</t>
  </si>
  <si>
    <t>MINI AGRAF VIVO PASTEL N10/400</t>
  </si>
  <si>
    <t>AGRAFEUSE VIVO</t>
  </si>
  <si>
    <t>PERFORATEUR 1 TROU</t>
  </si>
  <si>
    <t>KIT INCASSABLE REGLES 3 PIECES</t>
  </si>
  <si>
    <t>AGRAFEUSE PINCE AGRAFES EXPERT 24/6 26/6</t>
  </si>
  <si>
    <t>AGRAFEUSE PINCE ESSENTIAL BB 8/4 METAL</t>
  </si>
  <si>
    <t>AGRAFEUSE PINCE ADVENCED 26/6 A4</t>
  </si>
  <si>
    <t>AGRAFEUSE UNIVERSAL METAL</t>
  </si>
  <si>
    <t>REGLE INCASSABLE 20CM</t>
  </si>
  <si>
    <t>ETIQUETTES A5 MULTI USAGES</t>
  </si>
  <si>
    <t>KIT DE TRACAGE GEOMETRIQUE INCASS, 3PCS</t>
  </si>
  <si>
    <t>PET24W</t>
  </si>
  <si>
    <t>REGLE PLATE 40CM GEOMETRIQUE</t>
  </si>
  <si>
    <t>EQUERRE 4 ANGLES INCASSABLE 60 + 45°</t>
  </si>
  <si>
    <t>KIT 4 PCES GEOMETRIQUE</t>
  </si>
  <si>
    <t>EQUERRE 45 21CM ALU</t>
  </si>
  <si>
    <t>EQUERRE GEOMETRIQUE 45 21CM</t>
  </si>
  <si>
    <t>EQUERRE GEOMETRIQUE HYP 16CM</t>
  </si>
  <si>
    <t>T94085</t>
  </si>
  <si>
    <t>COFFRET COMPA ORIGIN ASS 305811</t>
  </si>
  <si>
    <t>COFFRET 3 PCS OPEN METAL COMPA</t>
  </si>
  <si>
    <t>ETIQUETTES OVALE</t>
  </si>
  <si>
    <t>REGLE PLAT 30CM ALU</t>
  </si>
  <si>
    <t>OVKR18</t>
  </si>
  <si>
    <t>REGLE PLATE 50CM ALU</t>
  </si>
  <si>
    <t>RAPORTEUR 180 12CM GEOMETRIQUE</t>
  </si>
  <si>
    <t>RAPPORTEUR DEMICIR 180D ALU 12CM</t>
  </si>
  <si>
    <t>CISEAU SENSOFT 3D 13CM</t>
  </si>
  <si>
    <t>CISEAU SENSOFT 13CM GAUCHER</t>
  </si>
  <si>
    <t>CISEAU SHAPE 16CM PLT</t>
  </si>
  <si>
    <t>CISEAU HARRY POTTER 13CM</t>
  </si>
  <si>
    <t>T198924</t>
  </si>
  <si>
    <t>CISEAU CONFORT 16CM SENSOFT</t>
  </si>
  <si>
    <t>CISEAU 13CM PIXEL PARTY</t>
  </si>
  <si>
    <t>CISEAU ESSENTIAL 13CM</t>
  </si>
  <si>
    <t>T192370</t>
  </si>
  <si>
    <t>CISEAU SENSOFT 16CM</t>
  </si>
  <si>
    <t>CISEAU SYMETRIQUE SENSOFT 13CM</t>
  </si>
  <si>
    <t>OE140</t>
  </si>
  <si>
    <t>CISEAU ADVENCED GREEN 21CM</t>
  </si>
  <si>
    <t>CISEAU ADVANCED WOOD BOIS 21CM</t>
  </si>
  <si>
    <t>CISEAU BARBIE 13CM</t>
  </si>
  <si>
    <t>CISEAU ADVANCED GREEN 17CM</t>
  </si>
  <si>
    <t>CISEAU ADVANCED GEL 21CM</t>
  </si>
  <si>
    <t>CISEAU PULSE GAUCHER 13CM ASS</t>
  </si>
  <si>
    <t>CISEAU SYMETRIO SOFT PAST 16CM</t>
  </si>
  <si>
    <t>CISEAU SENSOFT PASTEL 13CM ASS</t>
  </si>
  <si>
    <t>CISEAU VIVO DROIT 12CM</t>
  </si>
  <si>
    <t>ETIQUETTES 8MM</t>
  </si>
  <si>
    <t>PSA08V</t>
  </si>
  <si>
    <t>CISEAU VIVO GAUCHER 12CM</t>
  </si>
  <si>
    <t>CISEAU SENSOFT ASSIM 13CM ASS</t>
  </si>
  <si>
    <t>CISEAU SMILING PLANET 12CM BOITE DE 10</t>
  </si>
  <si>
    <t>AGRAFEUSE GREEN LOGIC</t>
  </si>
  <si>
    <t>AGRAFEUSE METAL E3543 ESSENTIAL</t>
  </si>
  <si>
    <t>COMPA SYSTEM STOP 3 PCES BOITE DE 10</t>
  </si>
  <si>
    <t>CHIFFONETTE ARDOISE 584610</t>
  </si>
  <si>
    <t>FEUTRES BARBIE X12</t>
  </si>
  <si>
    <t>CRAYON GRAPHIT BARBIE ASS X 6</t>
  </si>
  <si>
    <t>PSA08B</t>
  </si>
  <si>
    <t>GOMME TUBE BARBIE + RECHARGE</t>
  </si>
  <si>
    <t>FEUTRE EFFET BARBIE ASS X12</t>
  </si>
  <si>
    <t>FEUTRE POUR TABLEAU BLANC BARBIE X4</t>
  </si>
  <si>
    <t>ARRACHE AGRAFE 370111</t>
  </si>
  <si>
    <t>CUTTER BI MAT CONFORT LAME 9MM</t>
  </si>
  <si>
    <t>STYLO GOMME PEN + RECHARGE</t>
  </si>
  <si>
    <t>CRAYON COULEUR X12 BARBIE</t>
  </si>
  <si>
    <t>TAILLE CRAYON BARBIE</t>
  </si>
  <si>
    <t>GUIDE DOIGTS KIDY LEARN X10</t>
  </si>
  <si>
    <t>SURLIGNEUR HARRY POTTER X 4</t>
  </si>
  <si>
    <t>ETIQUETTES 15MM</t>
  </si>
  <si>
    <t>KIT ARDOISE BARBIE+ACCESSOIRES</t>
  </si>
  <si>
    <t>PSA15N</t>
  </si>
  <si>
    <t>CRAYON GRAS JUNGLE FEVER HB X2</t>
  </si>
  <si>
    <t>DEVIDOIR SCOTCH LESTE EXPERT GRIS COM</t>
  </si>
  <si>
    <t>T80547</t>
  </si>
  <si>
    <t>RECHARGE STYLO GOMME PEN</t>
  </si>
  <si>
    <t>TAILLE CRAYON CROC CROC TWIST 2US</t>
  </si>
  <si>
    <t>CRAIE BLANCHE X10</t>
  </si>
  <si>
    <t>GOMME MINI TECHNIQUE X3</t>
  </si>
  <si>
    <t>TAILLE CRAYON CROC CROC EASY 1US</t>
  </si>
  <si>
    <t>TROMBONES ATTLETR 32MM NCKB/1000</t>
  </si>
  <si>
    <t>TAILLE CRAYON IGLOO GAUCHER 1US</t>
  </si>
  <si>
    <t>FEUTRES X12 1,2MM NIGHT FALL</t>
  </si>
  <si>
    <t>T202002</t>
  </si>
  <si>
    <t>PSA08MX</t>
  </si>
  <si>
    <t>CRAYON COULEUR COLOR PEPS ASS 12P</t>
  </si>
  <si>
    <t>FEUTRES COLOR PEPS OOPS BOITE DE 12</t>
  </si>
  <si>
    <t>CRAYON COULEURS AQUA ASS+ PINCEAUX BOITE 12</t>
  </si>
  <si>
    <t>CRAYON COULEURS COLOR PEPS ASS BOITE 24</t>
  </si>
  <si>
    <t>FEUTRES EARLY AGE ASS</t>
  </si>
  <si>
    <t>CRAYON COULEURS MAXI COLO PEPS ASS X 12</t>
  </si>
  <si>
    <t>CRAYON COULEURS BARBIE X12</t>
  </si>
  <si>
    <t>CRAYON COULEURS EVO ILLUS ASS X12</t>
  </si>
  <si>
    <t>FEUTRES TABLEAU BLANC HARRY POTTER X4 1,5MM</t>
  </si>
  <si>
    <t>CRAYON COULEURS NIGHT FALL X12</t>
  </si>
  <si>
    <t>ETIQUETTES 19MM</t>
  </si>
  <si>
    <t>CRAYON GRAPH HB NIGHT FALL</t>
  </si>
  <si>
    <t>PSA19J</t>
  </si>
  <si>
    <t>TAILLE CRAYON METAL 1US</t>
  </si>
  <si>
    <t>TROMBONES BTE DISTRI 100 ATT LETR 25MM</t>
  </si>
  <si>
    <t>BTE DISTR 100 PUNAISES CUIVRE</t>
  </si>
  <si>
    <t>PUNAISE BTE DISTR 100 ATT LTR COUL 25MM</t>
  </si>
  <si>
    <t>GOMME TUBE PIXEL PARTY + RECHARGE</t>
  </si>
  <si>
    <t>BTE DISTR 40 ATT PARIS</t>
  </si>
  <si>
    <t>PINCE COUL X12</t>
  </si>
  <si>
    <t>TAILLE CRAYON PIXEL PARTY ASS</t>
  </si>
  <si>
    <t>GOMME ZENOA 511320</t>
  </si>
  <si>
    <t>TAILLE CRAYON GOMME</t>
  </si>
  <si>
    <t>TAILLE CRAYON METAL 2US</t>
  </si>
  <si>
    <t>LOUPE LECTURE GRAND MODELE</t>
  </si>
  <si>
    <t>PSA15J</t>
  </si>
  <si>
    <t>CUTTER BI MAT CONFORT LAME 18MM</t>
  </si>
  <si>
    <t>LOUPE LECTURE 50MM ERGOLOGIQUE 30900</t>
  </si>
  <si>
    <t>BOITE DE TROMBONES X100 77MM</t>
  </si>
  <si>
    <t>EFFACEUR REECRIVEUR BLANC 128010</t>
  </si>
  <si>
    <t>GOMME GM ENCRE DUO</t>
  </si>
  <si>
    <t>GOMME + ETUI ARCHITECTE</t>
  </si>
  <si>
    <t>GOMME BLANCHE PLAST TECHN 300 01 1300</t>
  </si>
  <si>
    <t>PUNAISE BTE DISTR 100 CUIVRE</t>
  </si>
  <si>
    <t>TAILLE CRAYON 1US COUL</t>
  </si>
  <si>
    <t>ARDOISE NOIR + ACCESSOIRES</t>
  </si>
  <si>
    <t>GOMME PIXEL PARTY X3 PYRAMIDE</t>
  </si>
  <si>
    <t>STYLO PLUME RELOAD + 2 CARTOUCHES</t>
  </si>
  <si>
    <t>PSA19W</t>
  </si>
  <si>
    <t>EQUERRE 60 GD COT 26CM</t>
  </si>
  <si>
    <t>TAILLE CRAYON GLOBE 1US</t>
  </si>
  <si>
    <t>FEUTRE EFFACABLE NOIR X2</t>
  </si>
  <si>
    <t>AIMANT TATOO BLS X4</t>
  </si>
  <si>
    <t>BOITE 10 CRAIES DE COULEUR</t>
  </si>
  <si>
    <t>T142560</t>
  </si>
  <si>
    <t>FEUTRE COULEUR BARBIE X12</t>
  </si>
  <si>
    <t>TAILLE CRAS BULBO 1 TROU</t>
  </si>
  <si>
    <t>BROSSE EFFACEUR ARDOISE NOIR</t>
  </si>
  <si>
    <t>FEUTRES COLOR PEPS ASS LONG LIFE X24</t>
  </si>
  <si>
    <t>FEUTRES COLOR PEPS ASS LONG LIFE X12</t>
  </si>
  <si>
    <t>COMPA SMILING PLANET 2PC</t>
  </si>
  <si>
    <t>TOUR DE COU RECYCLE</t>
  </si>
  <si>
    <t>COMPA STUDY BAG</t>
  </si>
  <si>
    <t>4822N</t>
  </si>
  <si>
    <t>TAILLE CRAYON 2UT</t>
  </si>
  <si>
    <t>GOMME TECHNIQUE 600 01 1600</t>
  </si>
  <si>
    <t>CRAYON COULEUR BARBIE X12</t>
  </si>
  <si>
    <t>TAILLE CRAYON 1T FCS 07 1421FM</t>
  </si>
  <si>
    <t>MAGNET AIMANT B/6 13MM ASS 800G</t>
  </si>
  <si>
    <t>CRAYON COULEURS AQUA ASS + PINCE X12</t>
  </si>
  <si>
    <t>TROUSSE PIXEL PARTY</t>
  </si>
  <si>
    <t>TROUSSE 16PCS SMILING PLANET</t>
  </si>
  <si>
    <t>TROUSSE RECTO VERSO BLEU VERT</t>
  </si>
  <si>
    <t>TROUSSE RECTO VERSO ROSE FLEURS</t>
  </si>
  <si>
    <t>GOMME PRECISION FSC</t>
  </si>
  <si>
    <t>COMPA COFFRET STUDY MINE PAST</t>
  </si>
  <si>
    <t>COMPA COFFRET GRAPHIC 360</t>
  </si>
  <si>
    <t>TAILLE CRAYON CHENILLE</t>
  </si>
  <si>
    <t>PISTOLET TEXTILE STANDARD</t>
  </si>
  <si>
    <t>TAILLE CRAYON VIVO 1T FSC</t>
  </si>
  <si>
    <t>TGS001</t>
  </si>
  <si>
    <t>GOMME RECYCLABLE</t>
  </si>
  <si>
    <t>TAILLE CRAYON SHAKER PIXEL PARTY</t>
  </si>
  <si>
    <t>TAILLE CRAYON CONNECT PIXEL PARTY</t>
  </si>
  <si>
    <t>PUNAISE MEMO COUL X25</t>
  </si>
  <si>
    <t>EPINGLE SIGNALI X100</t>
  </si>
  <si>
    <t>CRAYON COULEUR BOIS X12 SMILING PLANET</t>
  </si>
  <si>
    <t>KIT DE TRACAGE FLEXIBLE TWIST AND FLEX 3PCS</t>
  </si>
  <si>
    <t>MAPED CREATIV IMAGIN STYLE MAGICAL PLASTIC</t>
  </si>
  <si>
    <t>CUTTER 18MM</t>
  </si>
  <si>
    <t>ETIQUETTES COULEURS ENLEVABLE</t>
  </si>
  <si>
    <t>POT BLACK PEOS CRAYON GRAPHIC GOMME X72 HB2</t>
  </si>
  <si>
    <t>CRAIE BLANCHE X100 WHITE PEPS</t>
  </si>
  <si>
    <t>CRAIE COULEUR COLOR PEPS X100</t>
  </si>
  <si>
    <t>AGRAFES 6MM X5000</t>
  </si>
  <si>
    <t>AGRAFES 26/8 X5000</t>
  </si>
  <si>
    <t>GOURDE PIC NIQUE 350ML ISOTHERME</t>
  </si>
  <si>
    <t>GOURDE PLASTIQUE PIC NIK 460ML</t>
  </si>
  <si>
    <t>CRAIES COLOR PEPS COUL X10</t>
  </si>
  <si>
    <t>AGRAFES 26/6 X800</t>
  </si>
  <si>
    <t>OTE AGRAFES</t>
  </si>
  <si>
    <t>PIC NOTES</t>
  </si>
  <si>
    <t>GOMME BLANCHE CAOUTCHOUC REMBRA</t>
  </si>
  <si>
    <t>T524</t>
  </si>
  <si>
    <t>CRAYON PAPIER BLACK PEPS TRIANGULAR B=1 X12</t>
  </si>
  <si>
    <t>STYLO BILLE 4 COUL</t>
  </si>
  <si>
    <t>ETIQUETTES ADRESSES</t>
  </si>
  <si>
    <t>PORTE MINES AUTO 0,5</t>
  </si>
  <si>
    <t>J8160-25</t>
  </si>
  <si>
    <t>PORTE MINES AUTO 0,7</t>
  </si>
  <si>
    <t>PORTE MINES LONG LIFE 0,7</t>
  </si>
  <si>
    <t>ARDOISE EFFACABLE A SEC</t>
  </si>
  <si>
    <t>TAILLE CRAYON ANIMAL</t>
  </si>
  <si>
    <t>GOMME ANIMAL</t>
  </si>
  <si>
    <t>COLOR PEPS INNOVATION X12 GREEN GOLF</t>
  </si>
  <si>
    <t>COLOR PEPS INNOVATION X12 RED KISS</t>
  </si>
  <si>
    <t>COLOR PEPS INNOVATION X12 SUNNY YELLOW</t>
  </si>
  <si>
    <t>COLOR PEPS INNOVATION X12 LOVELY PINK</t>
  </si>
  <si>
    <t>COLOR PEPS INNOVATION X12 DARK BLACK</t>
  </si>
  <si>
    <t>COLOR PEPS INNOVATION X12 APPLE GREEN</t>
  </si>
  <si>
    <t>COLOR PEPS INNOVATION X12 BLUSH</t>
  </si>
  <si>
    <t>COLOR PEPS INNOVATION X12 MARSH MALLOW</t>
  </si>
  <si>
    <t>L7163TM-40</t>
  </si>
  <si>
    <t>COLOR PEPS INNOVATION X12 BUBBLE BLUE</t>
  </si>
  <si>
    <t>COLOR PEPS INNOVATION X12 WOODY BROWN</t>
  </si>
  <si>
    <t>COLOR PEPS INNOVATION X12 MARINA BLUE</t>
  </si>
  <si>
    <t>COLOR PEPS INNOVATION X12 FRUITY ORANGE</t>
  </si>
  <si>
    <t>PERFORATEUR 20/F ERGOLOGIC</t>
  </si>
  <si>
    <t>PERFO 2T ADVANCED METAL 25FLS</t>
  </si>
  <si>
    <t>PERFO 2TROUS 40/45F E4044</t>
  </si>
  <si>
    <t>PERFO ESSENTIAL 4 TROUS 10F</t>
  </si>
  <si>
    <t>PERFO ADVENCED 4 TROUS</t>
  </si>
  <si>
    <t>MALETTE PIC NIC ISOTHERME</t>
  </si>
  <si>
    <t>GOURDE ISOTHERME 430ML PIXEL</t>
  </si>
  <si>
    <t>GOURDE BARBIE ISOTHERME 430ML</t>
  </si>
  <si>
    <t>PIC NIK BOITES 1,4L</t>
  </si>
  <si>
    <t>BOITE PIC NIK 2X150ML</t>
  </si>
  <si>
    <t>BOITE PICK NIK PIXEL 1,4L</t>
  </si>
  <si>
    <t>BOITE PICK NIK BARBIE 1,4L</t>
  </si>
  <si>
    <t>SURLIGEUR PIXEL PARTY POCKET X4</t>
  </si>
  <si>
    <t>COMPA STOP SYSTEM</t>
  </si>
  <si>
    <t>FEUTRE VISA ASS X12</t>
  </si>
  <si>
    <t>FEUTRE KID COULOR ASS X24</t>
  </si>
  <si>
    <t>FEUTRE VISAQUARELLE X10</t>
  </si>
  <si>
    <t>CRAYON PLASTI DECOR X12</t>
  </si>
  <si>
    <t>FEUTRE KID COULOR ASS X18</t>
  </si>
  <si>
    <t>CRAYON SMILING PLANET X12</t>
  </si>
  <si>
    <t>J8162-25</t>
  </si>
  <si>
    <t>FEUTRE INTENSITY PREMIUM X24</t>
  </si>
  <si>
    <t>FEUTRE VISA COLOR XL ASS X24</t>
  </si>
  <si>
    <t>STYLO BI CRISTAL ASS X10</t>
  </si>
  <si>
    <t>STYLO BI CRISTAL BLEU X10</t>
  </si>
  <si>
    <t>RECHARGE 4 COULEURS BLISTER X2</t>
  </si>
  <si>
    <t>ROLLER GELOCITY ILLU NO+2R</t>
  </si>
  <si>
    <t>T184828</t>
  </si>
  <si>
    <t>MARQUEUR ONYX 1482</t>
  </si>
  <si>
    <t>VALLEDA 17/21 BLEU BLX5 FORM X5</t>
  </si>
  <si>
    <t>T166931</t>
  </si>
  <si>
    <t>MARQUEUR PERM 2000 OGIV ASS X4</t>
  </si>
  <si>
    <t>STYLO 4 COULEUR PARIS 2024</t>
  </si>
  <si>
    <t>RECHARGE 4 COULEURS BLISTER X2 NO</t>
  </si>
  <si>
    <t>PAPIER PHOTO PREMIUM</t>
  </si>
  <si>
    <t>2739-25</t>
  </si>
  <si>
    <t>ENCRE DE CHINE 30ML</t>
  </si>
  <si>
    <t>T202327</t>
  </si>
  <si>
    <t>MARQUEUR POCKET ASS 1445 X4</t>
  </si>
  <si>
    <t>MARQUEUR PERMENANT 2300 BISEAU ASS X4</t>
  </si>
  <si>
    <t>RECHARGE GEL OCITY ILLUSION X3B</t>
  </si>
  <si>
    <t>T166426</t>
  </si>
  <si>
    <t>BILL 4 COULEUR SR SOCLE ENCRE BLEU</t>
  </si>
  <si>
    <t>RECHARGE 4 COULEUR MOYENNE ROUGE</t>
  </si>
  <si>
    <t>RECHARGE 4 COULEUR PTE FINE NOIR</t>
  </si>
  <si>
    <t>PORTE PLUME TOME +6 PLUMES</t>
  </si>
  <si>
    <t>FEUTRE DT 3 FLUO KID COULEUR X18</t>
  </si>
  <si>
    <t>FEUTRE KID COLOR BABY X12</t>
  </si>
  <si>
    <t>BOITE CRAYON COULEUR EVO LILLUS ASS X12</t>
  </si>
  <si>
    <t>BS MIXTE AVEC TAPE TWIST</t>
  </si>
  <si>
    <t>PAPIER PHOTO LASER</t>
  </si>
  <si>
    <t>C2898-50X</t>
  </si>
  <si>
    <t>CRAYON COULEUR EVOLUTION ASS X18</t>
  </si>
  <si>
    <t>BOITE STYO CRYSTAL VT MOYEN X50</t>
  </si>
  <si>
    <t>T125872</t>
  </si>
  <si>
    <t>BOITE STYLO BIL M10 ROUGE X50</t>
  </si>
  <si>
    <t>CRAYON COULEUR TROPI COLOR 2 ASS X24</t>
  </si>
  <si>
    <t>CRAYON COULEUR EVOLUTION ASS X12</t>
  </si>
  <si>
    <t>MARQUEUR VELLEDA 1741 OGV ASS X8</t>
  </si>
  <si>
    <t>STYLO CRISTAL ORIGINAL BLACK 1,0MM 1X10</t>
  </si>
  <si>
    <t>STYLO CRISTAL ORIGINAL ASS 1,0MM 1X10</t>
  </si>
  <si>
    <t>FEUTRE COLORIAGE POINTE PEINCEAU VISAQUARELLE ASS X10</t>
  </si>
  <si>
    <t>CRAYON COULEUR INTENSITY B/24 X24</t>
  </si>
  <si>
    <t>MARQUEUR PERMANENT 2000 OGIV ASS X4</t>
  </si>
  <si>
    <t>PLUME XPEN STD</t>
  </si>
  <si>
    <t>T68772</t>
  </si>
  <si>
    <t>PAPIER PHOTO MAT</t>
  </si>
  <si>
    <t>MARQUEUR PERMANENT 2000 OGIV NOIR X4</t>
  </si>
  <si>
    <t>T126647</t>
  </si>
  <si>
    <t>BILLE CRISTAL MULTICOLOR X15</t>
  </si>
  <si>
    <t>STYO VELOCITY GEL BLEU 829158</t>
  </si>
  <si>
    <t>FEUTRE PERMANENT PASTEL INTENSE X5</t>
  </si>
  <si>
    <t>STYLO ULTRA FAST DRYING GEL X6</t>
  </si>
  <si>
    <t>STYLO ROLLER RET JETSTR MIX BLE</t>
  </si>
  <si>
    <t>T196799</t>
  </si>
  <si>
    <t>MARQUEUR EFFACABLE A SEC 3COLOR TABLEAU BLANC X12</t>
  </si>
  <si>
    <t>STYLO STYL BIL GEL G1-5FIN NOIR / BLEU</t>
  </si>
  <si>
    <t>MARQUEUR 2300 3,7MM / 5,5MM NOIR X12</t>
  </si>
  <si>
    <t>MARQUEUR EFFACABLE VELLEDA LARGE BLEU X12</t>
  </si>
  <si>
    <t>MARQUEUR 2000 1,7MM NOIR X12</t>
  </si>
  <si>
    <t>PAPIER PHOTO SUPERIEUR</t>
  </si>
  <si>
    <t>MARQUEUR EFFACABLE VELLEDA LARGE NOIR X12</t>
  </si>
  <si>
    <t>2497-35</t>
  </si>
  <si>
    <t>MARQUEUR PERMANENT 2000 PTE OGV NOIR</t>
  </si>
  <si>
    <t>CRAYON CRITERIUM 550/B</t>
  </si>
  <si>
    <t>MARQUEUR VELLEDA EFFACABLE FIN ASS X8</t>
  </si>
  <si>
    <t>STYLO 4 COLOURS 1,0MM FEELING GROOVY X4</t>
  </si>
  <si>
    <t>STYLO 4 COLOURS 1,0MM FEELING GROOVY X5</t>
  </si>
  <si>
    <t>MARQUEUR PERMANENT 2300 BISEAU ASS X4</t>
  </si>
  <si>
    <t>STYLO CRISTAL ORIGINAL 1,0MM BLEU X10</t>
  </si>
  <si>
    <t>POCKET MOUSE CORRECTEUR + 1 STYLO QUICK DRY GEL</t>
  </si>
  <si>
    <t>RECHARGER GEL-OCIT ILLUSION NO X3</t>
  </si>
  <si>
    <t>T166425</t>
  </si>
  <si>
    <t>MARQUEUR ONYX 1,5MM X12</t>
  </si>
  <si>
    <t>MARQUEUR ONYX 2,7MM / 6,2MM X12</t>
  </si>
  <si>
    <t>MARQUEUR VELLADA LARGE ROUGE X12</t>
  </si>
  <si>
    <t>C2453-40</t>
  </si>
  <si>
    <t>FEUTRE FINS 0,4MM COLOUR CHANGE X6</t>
  </si>
  <si>
    <t>STYLO 1,0MM ROUGE M10 X2</t>
  </si>
  <si>
    <t>STYLO 4 COULEUR 1,0MM PAILLETEE X3</t>
  </si>
  <si>
    <t>CRAYON COULEUR AQUACOULEUR KIDS X18</t>
  </si>
  <si>
    <t>MARQUEUR 2000 BLEU</t>
  </si>
  <si>
    <t>STYLO GEL INK ENCRE MEDIUM 0,7MM COLOR X6</t>
  </si>
  <si>
    <t>MARQUEUR ENCRE LIQUIDE WHITE BOARD VELLADA VERT</t>
  </si>
  <si>
    <t>RECHARGE 4 COULEUR X2</t>
  </si>
  <si>
    <t>MARQUEUR VELLEDA NOIR MEDIUM X12</t>
  </si>
  <si>
    <t>RECHARGE MEDIUM 1,0MM BLEU X3</t>
  </si>
  <si>
    <t>RECHARGE 4 COULEUR MEDIUM 1,0MM</t>
  </si>
  <si>
    <t>PAPIER PHOTO CLASSIQUE</t>
  </si>
  <si>
    <t>C2570-80</t>
  </si>
  <si>
    <t>PORTE PLUME SERGENT MAJOR + 6 PLUMES</t>
  </si>
  <si>
    <t>CRAYON COULEUR INTENSITY INTENSES X24</t>
  </si>
  <si>
    <t>PACK FEUTRE KIDS MULTI X84</t>
  </si>
  <si>
    <t>STYLO PLUME + RECHARGE X20</t>
  </si>
  <si>
    <t>PACK FEUTRE VISA COLOR XL X18</t>
  </si>
  <si>
    <t>MARQUEUR VELLADA COLOR X4</t>
  </si>
  <si>
    <t>RECHARGE STYLO ENCRE GEL MEDIUM 0,7MM X2</t>
  </si>
  <si>
    <t>STYLO ROLLER GELO QUICK DRY VRAC ASS</t>
  </si>
  <si>
    <t>MARQUEUR VELLEDA EAS LIQUIDE INK ASS</t>
  </si>
  <si>
    <t>MARQUEUR VELLEDA 1741 OGV BL ASS</t>
  </si>
  <si>
    <t>FEUTRE VELLEDA FIN ASS</t>
  </si>
  <si>
    <t>MARQUEUR GRIP PR CD NOIR</t>
  </si>
  <si>
    <t>2497-50</t>
  </si>
  <si>
    <t>STYLO VELLO CITY GEL ROUGE</t>
  </si>
  <si>
    <t>STYLO BILLE ATHLENTIS NOIR / BLEU</t>
  </si>
  <si>
    <t>STYLO CRITERIUM NOIR 2MM</t>
  </si>
  <si>
    <t>STYLO BIC VELLO CITY GEL NOIR</t>
  </si>
  <si>
    <t>CRAYON CRITERIUM 550/2B</t>
  </si>
  <si>
    <t>MARQUEUR VELLEDA ASS 1701</t>
  </si>
  <si>
    <t>FEUTRE VELLEDA ASS</t>
  </si>
  <si>
    <t>STYLO FEUTRE INTENSITY MEDIUM ASS</t>
  </si>
  <si>
    <t>STYLO BILLE ATLENTIS SOFT RT BLEU / NOIR</t>
  </si>
  <si>
    <t>10X15 BRILLANT 200G</t>
  </si>
  <si>
    <t>STYLO BILLE CRISTAL SOFT NOIR / BLEU</t>
  </si>
  <si>
    <t>STYLO BILLE LACK LOCK ASS</t>
  </si>
  <si>
    <t>MIXTE DIFFERENTES REFERENCE STYLO 4 COLOUR</t>
  </si>
  <si>
    <t>144873 /423734 / 437729</t>
  </si>
  <si>
    <t>3086123372378 / 3086123404120 / 3086123595156</t>
  </si>
  <si>
    <t>STYLO BILLE M10 BLU / NOIR</t>
  </si>
  <si>
    <t>STYLO BILLE CRISTAL FINE</t>
  </si>
  <si>
    <t>STYLO BILLE CRISTAL ASS N/B/V/R</t>
  </si>
  <si>
    <t>STYLO GELOCITY ASS</t>
  </si>
  <si>
    <t>STYLO 4 COULEUR + GOMME</t>
  </si>
  <si>
    <t>CRAYON PAPIER EVOLUTION HB/2</t>
  </si>
  <si>
    <t>MARQUEUR PERMANENT ULTRA FIN NOIR</t>
  </si>
  <si>
    <t>ETIQUETTE VETEMENT</t>
  </si>
  <si>
    <t>ETVET36M/A</t>
  </si>
  <si>
    <t>STYLO GELOCITY ILLUSION ERASABLE INK NOIR / BLEU</t>
  </si>
  <si>
    <t>STYLO ATLENTIS BLEU</t>
  </si>
  <si>
    <t>BOX PORTE MINES HB 0,7/MM X50</t>
  </si>
  <si>
    <t>BOX STYLO CRISTAL ORIGINAL 1,0MM NOIR X50</t>
  </si>
  <si>
    <t>BOX STYLO CRISTAL ORIGINAL 1,0MM BLEU X50</t>
  </si>
  <si>
    <t>BOX STYLO M10 ORIGINAL 1,0MM ROUGE X50</t>
  </si>
  <si>
    <t>BOX STYLO M10 ORIGINAL 1,0MM NOIR X50</t>
  </si>
  <si>
    <t>STYLO PTE MIN VELOCITYPRO 0,5MM</t>
  </si>
  <si>
    <t>REFILLABLE RECHARGEABLE METAL MOYEN 1,0MM +2 RECHARGE BLEU</t>
  </si>
  <si>
    <t>REFILLABLE RECHARGEABLE METAL MOYEN 1,0MM +2 RECHARGE NOIR</t>
  </si>
  <si>
    <t>ETVET30</t>
  </si>
  <si>
    <t>BOX FEUTRE VISACOLOR XL X96</t>
  </si>
  <si>
    <t>CRAYON PAPIER EVOLUTION HB/2 X10</t>
  </si>
  <si>
    <t>STYLO PLUME PINK X PEN METAL</t>
  </si>
  <si>
    <t>MARQUEUR VELLEDA 1711 OGV ROUGE</t>
  </si>
  <si>
    <t>SURLIGNEUR BOSS NATURE PASTEL MIXTE</t>
  </si>
  <si>
    <t>4006381492263 - 4006381599597 - 4006381599740 -4006381492355 - 4006381333634 - 400631566001 - 4006381492294 - 4006381492416 - 400638149386 - 40063829324</t>
  </si>
  <si>
    <t>SURLIGNEUR BOSS FLUO MIXTE</t>
  </si>
  <si>
    <t>4006381333689 - 4006381333627 - 400638333672 - 4006381333641 - 40006381333634 - 4006381333658 - 4006381118743 - 4006381333665</t>
  </si>
  <si>
    <t>PEN 68 MAX ARTY X12</t>
  </si>
  <si>
    <t>STABILO OAQUACOLOR ARTY X24</t>
  </si>
  <si>
    <t>ETIQUETTE MATERIEL SCOLAIRE</t>
  </si>
  <si>
    <t>PEN 68 MAX ARTY X18</t>
  </si>
  <si>
    <t>APBAS24</t>
  </si>
  <si>
    <t>SURLIGNEUR SWING COOL PASTEL MIXTE</t>
  </si>
  <si>
    <t>4006381518529 - 4006381568760 - 4006381135924 - 4006381135900 - 4006381518611 - 4006381135856 - 4006381518581 - 400381518550</t>
  </si>
  <si>
    <t>PEN 68 BRUSH ARTY X24</t>
  </si>
  <si>
    <t>PEN 68 BRUSH ARTY X 12</t>
  </si>
  <si>
    <t>SURLIGNEUR BOSS ORIGINAL ARTY X10</t>
  </si>
  <si>
    <t>FEUTRE TRIO A - Z ENFANT X12</t>
  </si>
  <si>
    <t>FEUTRE TRIO A - Z ENFANT X24</t>
  </si>
  <si>
    <t>FEUTRE TRIO A - Z ENFANT X18</t>
  </si>
  <si>
    <t>FEUTRE POXER ENFANT X18</t>
  </si>
  <si>
    <t>SURGLIGNEUR SWING COOL PASTEL FLUO MIXTE X6</t>
  </si>
  <si>
    <t>4006381563710 - 400638159391</t>
  </si>
  <si>
    <t>SURLIGNEUR BOSS ORIGINAL PASTEL 70/4-2 X 4</t>
  </si>
  <si>
    <t>ETIQUETTE PLASTIFIEE FLUO</t>
  </si>
  <si>
    <t>SURLIGNEUR BOSS ASS 70/6 X6</t>
  </si>
  <si>
    <t>APFLUO24</t>
  </si>
  <si>
    <t>SURLIGNEUR EDITION SPECIAL MIXTE</t>
  </si>
  <si>
    <t>460042 - 453736</t>
  </si>
  <si>
    <t>4006381592154 - 4006381576796</t>
  </si>
  <si>
    <t>CRAYON WOODY 3 EN 1 TC PASTEL 8806-3</t>
  </si>
  <si>
    <t>CRAYON COULEUR AQUA PASTEL LOVE X12</t>
  </si>
  <si>
    <t>SURLIGNEUR BOSS ORIGINAL PASTEL X8</t>
  </si>
  <si>
    <t>SURLIGNEUR BOSS ORIGINAL PASTEL + A DESKSET X15</t>
  </si>
  <si>
    <t>SURLIGNEUR BOSS ORIGINAL + 1 DESKET X15</t>
  </si>
  <si>
    <t>CRAYON MARQUEUR MULTI SURFACE MARKDRY X30</t>
  </si>
  <si>
    <t>STYLO PLUME L EASY B GAUVCHER N503 3/11-41</t>
  </si>
  <si>
    <t>FEUTRE POINT 88 PASTEL LOVE 0,4MM X15</t>
  </si>
  <si>
    <t>STYLO ROLR EASY ORIGINAL DRT VT 68</t>
  </si>
  <si>
    <t>FEUTRE RETRO PERM POINTE MOYENNE N843/46</t>
  </si>
  <si>
    <t>STYLO FEUTRE POINT 88 BLEU/NOIR</t>
  </si>
  <si>
    <t>ETIQUETTES VETEMENT</t>
  </si>
  <si>
    <t>ETVET36M</t>
  </si>
  <si>
    <t>STYLO FEUTRE PERMANENT WRITE-4-ALL</t>
  </si>
  <si>
    <t>SURLIGNEUR BOSS ORIGINAL PASTEL X4</t>
  </si>
  <si>
    <t>SURLIGNEUR SWING COOL PASTEL X4</t>
  </si>
  <si>
    <t>STYLO FEUTRE POINT POINT MAX 0,8MM NOIR</t>
  </si>
  <si>
    <t>STYLO POINT 88 COLOR MIXTE</t>
  </si>
  <si>
    <t>CRAYON COULEUR WOODY MIXTE</t>
  </si>
  <si>
    <t>ZEBRUI 20 POINT 88 ASS 8820-021</t>
  </si>
  <si>
    <t>3 RECHARGES SRABIL 0,5MM</t>
  </si>
  <si>
    <t>SURLIGNEUR SWING COOL ASS 275/4</t>
  </si>
  <si>
    <t>SURLIGNEUR BOSS ORIGINAL ASS X4</t>
  </si>
  <si>
    <t>SURLIGNEUR BOSS ORIGINAL ASS X8</t>
  </si>
  <si>
    <t>CRAYON GRAPHITE TRIANGULAIRE</t>
  </si>
  <si>
    <t>ETIQUETTE ULTRA RESISTANTE</t>
  </si>
  <si>
    <t>STYLO FEUTRE POUR RETROPROJECTION 0,7MM NOIR X10</t>
  </si>
  <si>
    <t>RES16B</t>
  </si>
  <si>
    <t>CRAYON COULEUR WOODY 3 IN 1 X18</t>
  </si>
  <si>
    <t>SURLIGNEUR BOSS ARTY COUL FROID 70/10-2-20 X10</t>
  </si>
  <si>
    <t>SURLIGNEUR SWING COOL X18</t>
  </si>
  <si>
    <t>BOSS REFILL</t>
  </si>
  <si>
    <t>SURLIGNEUR GREEN BOSS JAUNE</t>
  </si>
  <si>
    <t>T196789</t>
  </si>
  <si>
    <t>TAILLE CRAYON WOODY 3 IN 1</t>
  </si>
  <si>
    <t>ARDOISE NATURELLE CADRE BOIS FAR100041</t>
  </si>
  <si>
    <t>PUNAISE B/100 LAITONNEE FFI000073</t>
  </si>
  <si>
    <t>PUNAISE B/100 3PTES ACIER NICK FFI0000173</t>
  </si>
  <si>
    <t>PERFORATEUR METAL 1 TROU FPE010072</t>
  </si>
  <si>
    <t>BOITE DE 5 TUBES DE GOUACHES 12ML</t>
  </si>
  <si>
    <t>ETIQUETTES STYLO</t>
  </si>
  <si>
    <t>RESMI30F</t>
  </si>
  <si>
    <t>PALETTE 12 PASTEL COULEUR+PINCEAU APN450191</t>
  </si>
  <si>
    <t>BOITE DE 100 TROMBONES ONDULES 77M</t>
  </si>
  <si>
    <t>TAILLE CRAYON TALL4TOU D6-17MM 3 TROU</t>
  </si>
  <si>
    <t>DEVIDOIR BAND MAG/ADH 19X7 FAI700213</t>
  </si>
  <si>
    <t>STYLO PLUME PTE L + 1 CARTOUCHE BL FEC200061</t>
  </si>
  <si>
    <t>COMPAS METAL COMPAK FCO200073</t>
  </si>
  <si>
    <t>ELASTIQUE CAOUTCHOU 80X1,8MM B/100</t>
  </si>
  <si>
    <t>AIMANTS 30 MM NOIR X4</t>
  </si>
  <si>
    <t>ENCREUR 101X76MM ROUGE</t>
  </si>
  <si>
    <t>FFTP200101</t>
  </si>
  <si>
    <t>AIMANT NEED YME PUISSANT FAI100802 X6</t>
  </si>
  <si>
    <t>CISEAU 13 CM GAUCHE FCI131451</t>
  </si>
  <si>
    <t>ATTACHES POUR PISTOLET TEXTILE</t>
  </si>
  <si>
    <t>CRAIES ASSORTIS FEC650192 X10</t>
  </si>
  <si>
    <t>AS050</t>
  </si>
  <si>
    <t>AIMANT 06MMX10MM ASS FAI0600092 X12</t>
  </si>
  <si>
    <t>TROMBON OND NICK 50MM FTB500073 X100</t>
  </si>
  <si>
    <t>DISTRIBUTEUR DE TROMBONES FTB900062</t>
  </si>
  <si>
    <t>ATTACHES CROISEES ACIER NICKELE 30X40MM X100</t>
  </si>
  <si>
    <t>CRAIES BLANC FEC650002 X10</t>
  </si>
  <si>
    <t>ELASTIQUE CAOUTCHOU 40X1,8MM FEL040002</t>
  </si>
  <si>
    <t>PINCE DOUBLE ECLIP 19MM FPI190072 X12</t>
  </si>
  <si>
    <t>PINCE DOUBLE ECLIP METAL 52MM X12</t>
  </si>
  <si>
    <t>FPI510073</t>
  </si>
  <si>
    <t>PINCE DOUBLE ECLIP METAL 32MM X12</t>
  </si>
  <si>
    <t>FPI320073</t>
  </si>
  <si>
    <t>AIMANT MAGNETS D,15MM X10</t>
  </si>
  <si>
    <t>FAI150202</t>
  </si>
  <si>
    <t>ONGLETS</t>
  </si>
  <si>
    <t>L7437-12</t>
  </si>
  <si>
    <t>DOIGTIER N*10 VERT D,17MM X12</t>
  </si>
  <si>
    <t>GEX100003</t>
  </si>
  <si>
    <t>LAMES CUTTER 18MM BLC180272 X10</t>
  </si>
  <si>
    <t>ELASTIQUE CAOUTCHOU 150X10MM FEL150402 X100</t>
  </si>
  <si>
    <t>EPINGLE TETE TRIANGLE 30MM X500</t>
  </si>
  <si>
    <t>T202434</t>
  </si>
  <si>
    <t>BALLE BRACELET CAOUTCHOU ASS FEL000692</t>
  </si>
  <si>
    <t>TROMBONNES 25MM X100</t>
  </si>
  <si>
    <t>ELASTIQUE CAOUTCH 120X10MM FEL120202</t>
  </si>
  <si>
    <t>CISEAU 17CM LITHOGRAPHIE FCI171772</t>
  </si>
  <si>
    <t>PINCE X2CLIP 25MM NOIR X6</t>
  </si>
  <si>
    <t>TROMBONES ACIER GALVANISE 30MM X100</t>
  </si>
  <si>
    <t>FTB300273</t>
  </si>
  <si>
    <t>CRAYON GRAPHITE HB N*2 X 12</t>
  </si>
  <si>
    <t>DOIGTIER D15 ROUGE X12</t>
  </si>
  <si>
    <t>PHOTO A4 PAPER</t>
  </si>
  <si>
    <t>TR002</t>
  </si>
  <si>
    <t>ANNEAUX BRISES D,30MM/LS FFI020472 X10</t>
  </si>
  <si>
    <t>PORTE MINE 0,7MM ASS FEC070062 X10</t>
  </si>
  <si>
    <t>CISEAUX INITIAL 15CM FCI150182</t>
  </si>
  <si>
    <t>CORRECTEUR FRONTAL 5MMX4M X3</t>
  </si>
  <si>
    <t>FCR040092</t>
  </si>
  <si>
    <t>CUTTER METAL 9MM BCU090372</t>
  </si>
  <si>
    <t>CUTTER DE PRECISION 140MM +2</t>
  </si>
  <si>
    <t>BCU400272</t>
  </si>
  <si>
    <t>REGLE DOUBLE DECIMETRE INCASSABLE FTS220062</t>
  </si>
  <si>
    <t>ARDOISE PLASTIQUE NOIR 16X24CM CADRE BLEU</t>
  </si>
  <si>
    <t>REGLET FLEXIBLE 30CM INOX</t>
  </si>
  <si>
    <t>BRE300072</t>
  </si>
  <si>
    <t>LAMES CUTTER DE PRECISION X12</t>
  </si>
  <si>
    <t>CUTTER PLASTIQUE 18MM +6</t>
  </si>
  <si>
    <t>BCU180562</t>
  </si>
  <si>
    <t>AGIPA</t>
  </si>
  <si>
    <t>ETIQUETTES BLANCHES</t>
  </si>
  <si>
    <t>RECHARGE DEFILNOTE FPP400411 X10</t>
  </si>
  <si>
    <t>CUTTER DE PRECISION 14CM+6LAME BCU400372</t>
  </si>
  <si>
    <t>REGLET FLEXIBLE 50CM INOX BRE500072</t>
  </si>
  <si>
    <t>REGLE EQUERRE INCASSABLE 16 CM</t>
  </si>
  <si>
    <t>REGLET INOX 20CM 2FACES</t>
  </si>
  <si>
    <t>PINCE AGRAFEUSE N*10 FAG100482</t>
  </si>
  <si>
    <t>LAMES CUITTER 9MM BLC090072 X10</t>
  </si>
  <si>
    <t>OUVRE LRETTRE 21CM</t>
  </si>
  <si>
    <t>PERFORATEUR 2 TROU 20F FPE020273</t>
  </si>
  <si>
    <t>TROMBONNE GALV 32MM FTB320373</t>
  </si>
  <si>
    <t>ELASTIQUE CAOUTCHOU 18X18CM FEL180002</t>
  </si>
  <si>
    <t>BLOUSE BLANCHE 100 COTON DIFF TAILLE</t>
  </si>
  <si>
    <t>ELASTIQUE CAOUTCHOU 200X1,8MM FEL200103 X1KG</t>
  </si>
  <si>
    <t>ELASTIQUE CAOUTCHOU 40X1,8MM FEL040103 X1KG</t>
  </si>
  <si>
    <t>GLOBE N KIT A MONTER SOI MEME D,30CM + LED</t>
  </si>
  <si>
    <t>FOP551461</t>
  </si>
  <si>
    <t>UNI-BALL</t>
  </si>
  <si>
    <t>MARQUEUR PROCKEY PNTE OGV MIXTE PM 122V</t>
  </si>
  <si>
    <t>STYLO ROLLER RT207 RETRA MIXTE</t>
  </si>
  <si>
    <t>STYLO UNI BIL PLATINES UM 120NM AR MIXTE</t>
  </si>
  <si>
    <t>MARQUEUR CRAI CHALK MOY VT PWE5M V FLUO X4</t>
  </si>
  <si>
    <t>MARQUEUR CRAI CHALK LARGE 8MM 2BLANC + 1JAUNE FLUO</t>
  </si>
  <si>
    <t>SET LETTERING BECOMES A DRAWING</t>
  </si>
  <si>
    <t>STYLO ROLLER EYE PTE FINE VERT</t>
  </si>
  <si>
    <t>T68749</t>
  </si>
  <si>
    <t>MARQUEUR UNI POCKEY VERT</t>
  </si>
  <si>
    <t>PM-122</t>
  </si>
  <si>
    <t>STYLO 0,7MM RED</t>
  </si>
  <si>
    <t>UMN-207</t>
  </si>
  <si>
    <t>STYLO ROLLER UNI BALL AIR BLEU</t>
  </si>
  <si>
    <t>T152825</t>
  </si>
  <si>
    <t>MARQUEUR CHALK POINTE MOYEN PWE5M/S ASS X4</t>
  </si>
  <si>
    <t>STYLO GEL RT 207 B 0,7MM BLEU</t>
  </si>
  <si>
    <t>STYLO ROLLER RT207 RETRA NOIR</t>
  </si>
  <si>
    <t>STYLO ROLLER GEL JET STREAM BLEU SX210B</t>
  </si>
  <si>
    <t>MARQUEUR CHALK BLACK/WHITE BOARD 0,9-1,3MM X6</t>
  </si>
  <si>
    <t>PWE-3MS</t>
  </si>
  <si>
    <t>MARQUEUR PIGMEN INK PROCKEY MEDIUM LINE X12</t>
  </si>
  <si>
    <t>STYLO UNI BALL EYE BLUE</t>
  </si>
  <si>
    <t>STYLO UNI BALL WATER PROOF BROAD</t>
  </si>
  <si>
    <t>UM-153</t>
  </si>
  <si>
    <t>STYLO GEL ROLLERS MEDIUM 0,7MM FREEDOM IN WRITING ASS X5</t>
  </si>
  <si>
    <t>STYLO POWER TANK 1,0MM ASS</t>
  </si>
  <si>
    <t>SN-220</t>
  </si>
  <si>
    <t>STYLO UNI BALL VISION ELITE SUPER VOYAGEUR 0,8MM BLEU</t>
  </si>
  <si>
    <t>STYLO UNI BALL EYE FINE BLUE</t>
  </si>
  <si>
    <t>UB-157</t>
  </si>
  <si>
    <t>STYLO UNI BALL VISION ELITE BLACK</t>
  </si>
  <si>
    <t>UB-200(08)</t>
  </si>
  <si>
    <t>MARQUEUR CRAIE CHALK MOYEN OGV BLANC</t>
  </si>
  <si>
    <t>STYLO VISION ELITE NOIR/ BLEU</t>
  </si>
  <si>
    <t>STYLO FEUTRE SIGN PEN PTE NYL MIXTE</t>
  </si>
  <si>
    <t>STYLO UNI BALL EYE MICRO MIXTE</t>
  </si>
  <si>
    <t>STYLO GEL SIGNO 207 ECO</t>
  </si>
  <si>
    <t>STYLO LAKNOCKLARGE ROUGE/BLEU</t>
  </si>
  <si>
    <t>FEUTRE 0,4 EMOTT 12 MIXTE</t>
  </si>
  <si>
    <t>MARQUEUR UNI POCKEY NOIR</t>
  </si>
  <si>
    <t>PORTE MINE TECHNIQUE 0,3/0,5/0,9MM</t>
  </si>
  <si>
    <t>STYLO GEL SIGNO BOARD LARGE MIXTE</t>
  </si>
  <si>
    <t>MARQUEUR CHALK 1,8-2,5MM BLACK/WHITE BOARD X6</t>
  </si>
  <si>
    <t>PWE-5M</t>
  </si>
  <si>
    <t>STYLO ROLLER EYE PTE METAL 0,5 MIXTE</t>
  </si>
  <si>
    <t>STYLO SIGN PEN MIXTE</t>
  </si>
  <si>
    <t>PORTE MINE 0,7 AUTO VRAC</t>
  </si>
  <si>
    <t>MARQUEUR CRAIE MOYEN OGV OR MIXTE</t>
  </si>
  <si>
    <t>MARQUEUR CRAIE MOYEN OGV B M PWE5M MIXTE</t>
  </si>
  <si>
    <t>STYLO ROLLER EYE OCEAN 0,7 BLEU</t>
  </si>
  <si>
    <t>STYLO INK COLOR 1,4 MM MIXTE</t>
  </si>
  <si>
    <t>MARQUEUR SPECIAL TISSU NOIR 8040</t>
  </si>
  <si>
    <t>4-8040001</t>
  </si>
  <si>
    <t>MARQUEUR GLASS PLASTIC METAL750 2-4MM ROSE</t>
  </si>
  <si>
    <t>MARQUEUR WHITE BOARD 660 BLEU</t>
  </si>
  <si>
    <t>MARQUEUR GLASS PLASTIC METAL 750 2-4MM VIOLET</t>
  </si>
  <si>
    <t>MARQUEUR GLASS METAL PLASTIC 751 1-2MM NOIR</t>
  </si>
  <si>
    <t>MARQUEUR CHALK BY SECURIT 40851-2MM MIXTE</t>
  </si>
  <si>
    <t>MARQUEUR SPECIAL TISSU E8040 ROUGE</t>
  </si>
  <si>
    <t>FEUTRE DE PRECISION NOIR E1800 X3</t>
  </si>
  <si>
    <t>STYLO ROLR GEL PTE METAL MIXTE</t>
  </si>
  <si>
    <t>MARQUEUR PERMANANT ECOLINE E25 BLEU</t>
  </si>
  <si>
    <t>MARQUEUR PERMANANT ECOLINE E25 MIXTE</t>
  </si>
  <si>
    <t>MARQUEUR TABLEAU BLANC ECOLINE MIXTE</t>
  </si>
  <si>
    <t>MARQUEUR ECOLINE VT4-21004 E-21 MIXTE</t>
  </si>
  <si>
    <t>SURLIGNEUR ECOLINE -24 MIXTE</t>
  </si>
  <si>
    <t>RECHARGE POUR E-21 N4-MTK25001 NOIR</t>
  </si>
  <si>
    <t>MARQUEUR PRECISION BLISTER NOIR X1</t>
  </si>
  <si>
    <t>MARQUEUR INDUSTRIE BLIST E950 JAUNE</t>
  </si>
  <si>
    <t>ULTRA LOW VISCOSITY MEDIUM MIXTE X4</t>
  </si>
  <si>
    <t>S0977360</t>
  </si>
  <si>
    <t>STYLO BL/5 INK 100CAP ASS STD X5</t>
  </si>
  <si>
    <t>STYLO PC/16 FLAIR ORIGINAL STD ASS X16</t>
  </si>
  <si>
    <t>STYLO PMT S/8 BILL KILOMETRICO NOIR X8</t>
  </si>
  <si>
    <t>STYLO S/8 BILL KILOMETRICO BLEU X8</t>
  </si>
  <si>
    <t>STYLO S/8 BILL KILOMETRICO ASS X8</t>
  </si>
  <si>
    <t>STYLO BILLE INKJOY 100 CAP NOIR / BLEU</t>
  </si>
  <si>
    <t>STYLO BILLE 045 CAP 0,7 BEUL X50</t>
  </si>
  <si>
    <t>STYLO FLAIR ULTRA FINE</t>
  </si>
  <si>
    <t>STYLO PLUME LOVE</t>
  </si>
  <si>
    <t>STYLO FLAIR MEDIUM ROSE</t>
  </si>
  <si>
    <t>STYLO ENCRE RAPIDE INK JOY GEL 0,7 BLEU / RUGE</t>
  </si>
  <si>
    <t>STYLO INK JOY 100 XF BLEU</t>
  </si>
  <si>
    <t>STYLO RT INK JOY 100 RT 1,0M NOIR</t>
  </si>
  <si>
    <t>STYLO FLAIR MEDIUM NOIR</t>
  </si>
  <si>
    <t>RECHARGE GEL EFFECABLE 0,7MM MEDIUM NOIR X2</t>
  </si>
  <si>
    <t>STYLO BL/6 FLAIR ORIGINAL BOLD MIXTE X5</t>
  </si>
  <si>
    <t>STYLO FEUTRE FLAIRS BLEU / BLEU CIEL X12</t>
  </si>
  <si>
    <t>T8257</t>
  </si>
  <si>
    <t>STYLO FEUTRE FLAIR 0,7MM MEDIUM FELT TIP PEN X6</t>
  </si>
  <si>
    <t>STYLO FEUTRE FLAIR 0,7MM MEDIUM X16</t>
  </si>
  <si>
    <t>STYLO FEUTRE FLAIR MEDIUM MIXTE</t>
  </si>
  <si>
    <t>STYLO FEUTRE FLAIR 0,7MM MEDIUM FELT TIP PEN ENCRE PARFUMEE X12</t>
  </si>
  <si>
    <t>STYLO FEUTRE FLAIR 0,7MM MEDIUM FELT TIP PEN CANDY POP X12</t>
  </si>
  <si>
    <t>STYLO FEUTRE FLAIR 0,7MM MEDIUM FELT TIP PEN SPECIAL EDITIONX12</t>
  </si>
  <si>
    <t>STYLO FEUTRE FLAIR 0,7MM MEDIUM FELT TIP PEN METALLIC INK X12</t>
  </si>
  <si>
    <t>FEUTRE SET DOUBLE PT ASS X120</t>
  </si>
  <si>
    <t>SET 12 COLOR+1 CRAYON NOIR +GOMME</t>
  </si>
  <si>
    <t>FEUTRE B/8 PIGMENT N308 X8</t>
  </si>
  <si>
    <t>COFFRET COMPAS NORIS CLUB 550-02</t>
  </si>
  <si>
    <t>CRAYON COULEUR TRAING BOIS ASS X12</t>
  </si>
  <si>
    <t>T208307</t>
  </si>
  <si>
    <t>COFFRET SET 1 COMPAS NORIS 550 + ACC 55060S8</t>
  </si>
  <si>
    <t>4 GOMMES MARS PLASTIQUE 526 50</t>
  </si>
  <si>
    <t>EQUERRE 31 CM 60/30 GRADUEE TRANSP</t>
  </si>
  <si>
    <t>CAPM-00001</t>
  </si>
  <si>
    <t>3 FEUTRES PTE SUPERFINE 0,3MM</t>
  </si>
  <si>
    <t>T136151</t>
  </si>
  <si>
    <t>STYLO METALLIC PEN 1-2MM X10</t>
  </si>
  <si>
    <t>8323-81</t>
  </si>
  <si>
    <t>CRAYON PAPIER NORIS 0 / 2B X12</t>
  </si>
  <si>
    <t>120-0</t>
  </si>
  <si>
    <t>STYLO 6 PIGMENT LINER 0,5MM COLOR ASS X6</t>
  </si>
  <si>
    <t>30805-SSB6</t>
  </si>
  <si>
    <t>STYLO 6 PIGMENT LINER ASS MM X6</t>
  </si>
  <si>
    <t>308 SB6P</t>
  </si>
  <si>
    <t>MARQUEUR LUMICOLOR DOUBLE POINTE NOIR 348-9</t>
  </si>
  <si>
    <t>STYLO METALLIC PEN 1-2MM</t>
  </si>
  <si>
    <t>GOMME MARS PLASTIC 526 50</t>
  </si>
  <si>
    <t>STYLO BILLE 1MM ASS P/8 X8</t>
  </si>
  <si>
    <t>STYLO LUMOCOLOR PERMANENT 1,0MM X10</t>
  </si>
  <si>
    <t>317-9</t>
  </si>
  <si>
    <t>STYLO FEUTRE 1MM LUMOCOLOR N317-9</t>
  </si>
  <si>
    <t>CRAYON PAPIER GRAPHITE NORIS B 120-1</t>
  </si>
  <si>
    <t>TAILLE CRAYON MET 2 USAGES ASS</t>
  </si>
  <si>
    <t>FEUTRE DOUBLE POINTE 3MM / 0,5-0,8MM ASS X36</t>
  </si>
  <si>
    <t>3200 TB36</t>
  </si>
  <si>
    <t>TAILLE CRAYON DOUBLE USAGE TWIST CLOSE</t>
  </si>
  <si>
    <t>513 007-S</t>
  </si>
  <si>
    <t>MARQUEUR LUMINOCOLOR WHITEBOARD 2,0MM ASS X4</t>
  </si>
  <si>
    <t>351 WP4</t>
  </si>
  <si>
    <t>MARQUEUR PERMANENT LUMOCOLOR DUO M/F ROUGE</t>
  </si>
  <si>
    <t>348-2</t>
  </si>
  <si>
    <t>MARQUEUR PERMANENT LUMOCOLOR DUO M/F NOIR</t>
  </si>
  <si>
    <t>STYLO FEUTRE POINTE 88 NOIR/BLEU</t>
  </si>
  <si>
    <t>STYLO FEUTRE POINTE MAX 0,8MM BLEU</t>
  </si>
  <si>
    <t>STYLO FEUTRE TRIPLUS FINELINER NOIR</t>
  </si>
  <si>
    <t>334-9</t>
  </si>
  <si>
    <t>STYLO LUMOCOLOR PERMANENT NOIR</t>
  </si>
  <si>
    <t>STYLO LUMOCOLOR PERMANENT SPECIAL F NOIR</t>
  </si>
  <si>
    <t>MARQUEUR LUMOCOLOR WHITEBOARD NOIR</t>
  </si>
  <si>
    <t>351-9</t>
  </si>
  <si>
    <t>STYLO TRIPLUS MICRO 0,7MM</t>
  </si>
  <si>
    <t>CRAYON NORIS COLOUR ORANGE</t>
  </si>
  <si>
    <t>CRAYON PAPIER NORIS HB2</t>
  </si>
  <si>
    <t>120-2</t>
  </si>
  <si>
    <t>CRAYON PAPIER NORIS 2B 0</t>
  </si>
  <si>
    <t>FEUTRE MANGA DUAL BRUSH PENS SHOEN ASS X10</t>
  </si>
  <si>
    <t>SET FEUTRE BLENDED LETTERING SET GOOD VIBES MAYANDBERRY</t>
  </si>
  <si>
    <t>SET FEUTRE BLENDED LETTERING SET GOOD VIBES FRAUHOELLE</t>
  </si>
  <si>
    <t>CRAYON COULEUR PASTEL COLOR BRUSH PENS X12</t>
  </si>
  <si>
    <t>CRAYON COULEUR PRIMARY COLOR BRUSH PENS X12</t>
  </si>
  <si>
    <t>CRAYON COULEUR ABT DUAL BRUSH PENS PORTRAIT COLOR X12</t>
  </si>
  <si>
    <t>ETIQUETTES BLANCHES LONGUE DUREE</t>
  </si>
  <si>
    <t>CRAYON COULEUR VINTAGE COLOR BRUSH PENS X6</t>
  </si>
  <si>
    <t>STYLO BALL EXTRA FINE R56 NOIR</t>
  </si>
  <si>
    <t>3 474 370 050 616</t>
  </si>
  <si>
    <t>ROLLER COL TAPE N GLUE 25M ERT T45-50</t>
  </si>
  <si>
    <t>4 902 506 076 724</t>
  </si>
  <si>
    <t>ROLL N GLUE LIQUIDE 30ML</t>
  </si>
  <si>
    <t>ER153</t>
  </si>
  <si>
    <t>4 902 506 048 660</t>
  </si>
  <si>
    <t>PORTE MINE 0,7MM</t>
  </si>
  <si>
    <t>P207-C</t>
  </si>
  <si>
    <t>3 474 372 207 003</t>
  </si>
  <si>
    <t>MARQUEUR MAXIFLO TABLEAUX BLANC COULEUR X4</t>
  </si>
  <si>
    <t>MWL5M/4</t>
  </si>
  <si>
    <t>3 474 373 500 400</t>
  </si>
  <si>
    <t>STYLO REFILL LIQUIDE NOIR</t>
  </si>
  <si>
    <t>MLJ20-A0</t>
  </si>
  <si>
    <t>3 474 370 020 017</t>
  </si>
  <si>
    <t>CORRECTEUR BLANC LIQUIDE PEN 18ML</t>
  </si>
  <si>
    <t>ZLC1-W</t>
  </si>
  <si>
    <t>3 474 370 026 019</t>
  </si>
  <si>
    <t>STYLO BALL FINE POINT R50 NOIR</t>
  </si>
  <si>
    <t>R50-A</t>
  </si>
  <si>
    <t>3 474 370 150 011</t>
  </si>
  <si>
    <t>MARQUEUR ECOLOGIQUE N NN50-AO NOIR</t>
  </si>
  <si>
    <t>3 474 370 850 010</t>
  </si>
  <si>
    <t>STYLO BILLE 4COULEUR IZEE MIXTE</t>
  </si>
  <si>
    <t>884 851 059 635</t>
  </si>
  <si>
    <t>STYLO BILLE SUPERB ANTIBACT N BK77AB-A</t>
  </si>
  <si>
    <t>3 474 374 770 071</t>
  </si>
  <si>
    <t>ETIQUETTE BLANCE LASER</t>
  </si>
  <si>
    <t>MARQUEUR PERMANENT N50XL PTE BIS N N50XL-A</t>
  </si>
  <si>
    <t>884 851 030 016</t>
  </si>
  <si>
    <t>SURLIGNEUR ILLUMINA BI-PTE MIXTE</t>
  </si>
  <si>
    <t>4 711 577 053 820</t>
  </si>
  <si>
    <t>MINES 0,5 HB X2</t>
  </si>
  <si>
    <t>3 474 372 120 821</t>
  </si>
  <si>
    <t>MINES 0,5MM 2H X2</t>
  </si>
  <si>
    <t>3 474 372 120 883</t>
  </si>
  <si>
    <t>ROLL COL PERM RCHBL 2120444</t>
  </si>
  <si>
    <t>5 410 091 323 974</t>
  </si>
  <si>
    <t>MARQUEUR BULLET POINTE CONIQUE PERMANENT</t>
  </si>
  <si>
    <t>NN50</t>
  </si>
  <si>
    <t>MARQUEUR PERMANENT N50</t>
  </si>
  <si>
    <t>N50-A</t>
  </si>
  <si>
    <t>4 902 506 985 323</t>
  </si>
  <si>
    <t>MINES 0,5MM 2B ETUIS 12 X2</t>
  </si>
  <si>
    <t>3 474 372 120 227</t>
  </si>
  <si>
    <t>MARQUEUR PERMANENT POINTE OGV ROUGE/BLEU</t>
  </si>
  <si>
    <t>3 474 370 750 037</t>
  </si>
  <si>
    <t>MARQUEUR PERMANENT POINTE OGV BLEU</t>
  </si>
  <si>
    <t>347 470 750 020</t>
  </si>
  <si>
    <t>FEUTRE ILLUMINA FLEX JAUNE</t>
  </si>
  <si>
    <t>SLW11-GE</t>
  </si>
  <si>
    <t>4 711 577 044 279</t>
  </si>
  <si>
    <t>FEUTRE ROUGE</t>
  </si>
  <si>
    <t>S520-B</t>
  </si>
  <si>
    <t>3 474 370 520 036</t>
  </si>
  <si>
    <t>MARQUEUR NOIR WHITE BOARD</t>
  </si>
  <si>
    <t>ETIQUETTE DE COULEUR</t>
  </si>
  <si>
    <t>MWL5W</t>
  </si>
  <si>
    <t>884 851 047 946</t>
  </si>
  <si>
    <t>MARQUEUR N50 PERMANENT ROUGE</t>
  </si>
  <si>
    <t>N50-B</t>
  </si>
  <si>
    <t>STYLO LIQUID GEL INK 1,0MM BALL</t>
  </si>
  <si>
    <t>BL60-C</t>
  </si>
  <si>
    <t>72 512 197 738</t>
  </si>
  <si>
    <t>STYLO METAL TIP 0,7MM LIQUID GEL INK</t>
  </si>
  <si>
    <t>BL77-V</t>
  </si>
  <si>
    <t>4 902 506 070 999</t>
  </si>
  <si>
    <t>STYLO LIQUID GEL INK 1,0MM METAL TIP</t>
  </si>
  <si>
    <t>BL77-CA</t>
  </si>
  <si>
    <t>884 851 025 401</t>
  </si>
  <si>
    <t>SET MARQUEUR TABLEAU BLANC MIXTE X4</t>
  </si>
  <si>
    <t>MWL5M-M</t>
  </si>
  <si>
    <t>5 902 894 016 073</t>
  </si>
  <si>
    <t>RECHARGE POINTE BILLE 0,7MM METAL TIP</t>
  </si>
  <si>
    <t>LR7-AX</t>
  </si>
  <si>
    <t>72 512 167 045</t>
  </si>
  <si>
    <t>STYLO FEUTRE BALL PERMANENT MIXTE</t>
  </si>
  <si>
    <t>3 474 370 150 028</t>
  </si>
  <si>
    <t>STYLO LIQUID GEL INK 0,7MM NOIR</t>
  </si>
  <si>
    <t>BL107-A</t>
  </si>
  <si>
    <t>884 851 006 745</t>
  </si>
  <si>
    <t>WHITE MARQUEUR PERMANENT 100W</t>
  </si>
  <si>
    <t>X100W</t>
  </si>
  <si>
    <t>3 474 370 111 234</t>
  </si>
  <si>
    <t>BOX PASTELS A L HUILE 432 STICKS 12 COULEURS</t>
  </si>
  <si>
    <t>PHN-12CP</t>
  </si>
  <si>
    <t>72 512 234 778</t>
  </si>
  <si>
    <t>FEUTRE P/12 MARQUEUR S-NOTE ASS X12</t>
  </si>
  <si>
    <t>FEUTRE P/8 MARQUEUR FINE-EXTRA FINE X8</t>
  </si>
  <si>
    <t>MARQUEUR FINE B S08 109 50</t>
  </si>
  <si>
    <t>MARQUEUR FINE R S08 109 50</t>
  </si>
  <si>
    <t>ETIQUETTES A5</t>
  </si>
  <si>
    <t>MARQUEUR POINTE FINE MET AGT</t>
  </si>
  <si>
    <t>MARQUEUR FIN TURQ VRAC</t>
  </si>
  <si>
    <t>T208535</t>
  </si>
  <si>
    <t>MARQUEUR FIN MAGENTA VRAC</t>
  </si>
  <si>
    <t>T208534</t>
  </si>
  <si>
    <t>MARQUEUR FINE N N S08 10930</t>
  </si>
  <si>
    <t>STYLO S-GEL 0,7MM</t>
  </si>
  <si>
    <t>A+PLUS</t>
  </si>
  <si>
    <t>EASYWIPE DRY ERASE MARKERS VERT X12</t>
  </si>
  <si>
    <t>BY237800</t>
  </si>
  <si>
    <t>EVERMARK PERMANENT BLACK X12</t>
  </si>
  <si>
    <t>PY237800</t>
  </si>
  <si>
    <t>VIVILITE HIGHLIGHTERS JAUNE X12</t>
  </si>
  <si>
    <t>HY101801</t>
  </si>
  <si>
    <t>WATERMAN</t>
  </si>
  <si>
    <t>BOX STYLO PLUME BLEU X1</t>
  </si>
  <si>
    <t>STYLO PLUME FOUNTAIN PEN TAILLE FINE BLEU + 1CART</t>
  </si>
  <si>
    <t>ET/8 CARTOUCHE STANDARD NOIR S0110850 X8</t>
  </si>
  <si>
    <t>ET/6 MINI CARTOUCHE INT BL S0110950 X6</t>
  </si>
  <si>
    <t>APLI</t>
  </si>
  <si>
    <t>ET/6 MINI CARTOUCHE INT N S0110940 X6</t>
  </si>
  <si>
    <t>ETIQUETTES COLOR</t>
  </si>
  <si>
    <t>ET/6 MINI CARTOUCHE INT BL S0110940 X6</t>
  </si>
  <si>
    <t>BLS/1 RECHARGE POINTE M BILLE BLEU/NOIR</t>
  </si>
  <si>
    <t>JETSTREAM</t>
  </si>
  <si>
    <t>STYLO NEW ROLLER BALL PEN RECTRACTABLE 1,0MM NOIR X12</t>
  </si>
  <si>
    <t>MONTEVERDE</t>
  </si>
  <si>
    <t>STYLO ROLLERBALL REFILL FINE NOIR X2</t>
  </si>
  <si>
    <t>C222</t>
  </si>
  <si>
    <t>STYLO ROLLERBALL REFILL FINE BLEU X2</t>
  </si>
  <si>
    <t>PARKER</t>
  </si>
  <si>
    <t>STYLO JOTTER CRACKER BLU/VERMILLON</t>
  </si>
  <si>
    <t>T200978</t>
  </si>
  <si>
    <t>STYLO JOTTER CRACKER ROUGE/VERMILLON</t>
  </si>
  <si>
    <t>STYLO MINE ENCRE BLEU POINTE MOYENNE</t>
  </si>
  <si>
    <t>STYLO PLUME BLEU CIEL</t>
  </si>
  <si>
    <t>STYLO PLUME BORDEAUX</t>
  </si>
  <si>
    <t>STYLO PLUMR BLANC</t>
  </si>
  <si>
    <t>STYLO PLUME NOIR</t>
  </si>
  <si>
    <t>LETTRES ADHESIVES</t>
  </si>
  <si>
    <t>STYL PLUME LILAS</t>
  </si>
  <si>
    <t>STYL PLUME GRIS</t>
  </si>
  <si>
    <t>STYLO PLUME JOTTER ORIGIN BLEU</t>
  </si>
  <si>
    <t>T196755</t>
  </si>
  <si>
    <t>STYLO PLUME JOTTER ORIGIN VIOLET</t>
  </si>
  <si>
    <t>STYLO BILLE JOTTER MOYEN BLEU CT 1953209</t>
  </si>
  <si>
    <t>STYLO PLUME VECTOR ACIE4ER MASS</t>
  </si>
  <si>
    <t>T144384</t>
  </si>
  <si>
    <t>CARTOUCHES N 1950382 ETUIS X5</t>
  </si>
  <si>
    <t>MINE ENCRE NOIR POINTE MOYENNE NOIR X 2</t>
  </si>
  <si>
    <t>MINE ENCRE NOIR POINTE MOYENNE NOIR X1</t>
  </si>
  <si>
    <t>STYLO PLUME + ENCRE BLEU</t>
  </si>
  <si>
    <t>SCHNEIDER</t>
  </si>
  <si>
    <t>STYLO PLUME ROSE ANIMAUIX</t>
  </si>
  <si>
    <t>STYLO BILLE ROSE ANIMAUIX</t>
  </si>
  <si>
    <t>STYLO A BILLE AVEC CHAINE ACCROCHE</t>
  </si>
  <si>
    <t>ETIQUETTES ADHESIVES</t>
  </si>
  <si>
    <t>STYLO BILLE NOIR</t>
  </si>
  <si>
    <t>STYLO BILLE VERT</t>
  </si>
  <si>
    <t>STYLO BILLE BLEU</t>
  </si>
  <si>
    <t>STYLO SLIDE BASIC XB NOIR</t>
  </si>
  <si>
    <t>STYLO SLIDE BASIC XB ROUGE</t>
  </si>
  <si>
    <t>FLUO JOB MIXTE</t>
  </si>
  <si>
    <t>ECOLINE</t>
  </si>
  <si>
    <t>BRUSH PEN FEUTRE PINCEAU ASS X20</t>
  </si>
  <si>
    <t>ENCRE COULEUR 30ML X5</t>
  </si>
  <si>
    <t>DERWENT</t>
  </si>
  <si>
    <t>B/12 PASTEL HUILE ASS X12</t>
  </si>
  <si>
    <t>PEINTURE ACRYLIC PAINTS ASS X12</t>
  </si>
  <si>
    <t>CRAYONS COULEUR PROFFESIONNEL VIBRANT X12</t>
  </si>
  <si>
    <t>LYRA</t>
  </si>
  <si>
    <t>TROUSSE 24 CRAYON SKETCHING L2054240</t>
  </si>
  <si>
    <t>CRAYONS COULEUR SUPER FERBY X12</t>
  </si>
  <si>
    <t>PORTE NOM AVEC PINCE PLASTIQUE</t>
  </si>
  <si>
    <t>CALCULATRICES</t>
  </si>
  <si>
    <t>CASIO</t>
  </si>
  <si>
    <t>COST/SRLL/MS-100EM</t>
  </si>
  <si>
    <t>FX JUNIOR +</t>
  </si>
  <si>
    <t>MS-20UC-BK</t>
  </si>
  <si>
    <t>MS-20UC-WE</t>
  </si>
  <si>
    <t>GRAPH LIGHT</t>
  </si>
  <si>
    <t>LC-401LV-GN</t>
  </si>
  <si>
    <t>WM-320MT</t>
  </si>
  <si>
    <t>HR-150RCE</t>
  </si>
  <si>
    <t>POCHETTE 5 FEUILLES REMISE ASSORTIS</t>
  </si>
  <si>
    <t>HL-820VERA</t>
  </si>
  <si>
    <t>LC-401LV-BU</t>
  </si>
  <si>
    <t>SL-310UC-BU</t>
  </si>
  <si>
    <t>MS-20UC-GN</t>
  </si>
  <si>
    <t>MS-20UC-RD</t>
  </si>
  <si>
    <t>MS-20UC-BU</t>
  </si>
  <si>
    <t>TEXAS INSTRUMENTS</t>
  </si>
  <si>
    <t>TI-36X PRO</t>
  </si>
  <si>
    <t>TI-COLLEGE PLUS SOLAIRE</t>
  </si>
  <si>
    <t>TI-501</t>
  </si>
  <si>
    <t>RUBAN THERMO ADHESIF</t>
  </si>
  <si>
    <t>TI-503 SV</t>
  </si>
  <si>
    <t>CANON</t>
  </si>
  <si>
    <t>LS-10TEG</t>
  </si>
  <si>
    <t>LS-100K</t>
  </si>
  <si>
    <t>KS-125KB</t>
  </si>
  <si>
    <t>IBICO</t>
  </si>
  <si>
    <t>212X</t>
  </si>
  <si>
    <t>210X</t>
  </si>
  <si>
    <t>MEDIARANGE</t>
  </si>
  <si>
    <t>COMPACT CALCULATOR</t>
  </si>
  <si>
    <t>COMPACT CALCULATOR FOR DAILY OPERATIONS</t>
  </si>
  <si>
    <t>PORTE CLEF TOUCH TECH LUMINEUX PILES INCLUSES</t>
  </si>
  <si>
    <t>ETIQUETTE A FIL</t>
  </si>
  <si>
    <t>LAMPE 50 LUMENS CORDON INCLUS</t>
  </si>
  <si>
    <t>STYLO A LED FACILE A ATTACHER 20H 1M</t>
  </si>
  <si>
    <t>PILE A23 ALKALINE 2PACK</t>
  </si>
  <si>
    <t>PILE 123 1PACK</t>
  </si>
  <si>
    <t>PILE CR2 1PACK</t>
  </si>
  <si>
    <t>PILE 2025 LITHIUM PROFESSIONAL PACK 12</t>
  </si>
  <si>
    <t>PILE 2025 LITHIUM LONG LASTING POWER 2PACK</t>
  </si>
  <si>
    <t>PILE 2016 LITHIUM 2PACK</t>
  </si>
  <si>
    <t>PILE 2016 LITHIUM 4PACK</t>
  </si>
  <si>
    <t>ETIQUETTES TEXTILE</t>
  </si>
  <si>
    <t>PILE 2016 LITHIUM PACK 12</t>
  </si>
  <si>
    <t>PILE LR44/A76 ALKALINE 2PACK</t>
  </si>
  <si>
    <t>PILE LR44/A76 ALKALINE 4PACK</t>
  </si>
  <si>
    <t>PILE LR54/189 ALKALINE 2PACK</t>
  </si>
  <si>
    <t>PILE 2450 LITHIUM 2PACK</t>
  </si>
  <si>
    <t>PILE AA MAX 4PACK</t>
  </si>
  <si>
    <t>PILE AAA MAX 4PACK</t>
  </si>
  <si>
    <t>PILE AAA MAX MAXI PACK X8</t>
  </si>
  <si>
    <t>PILE AA MAX MAXI PACK X8</t>
  </si>
  <si>
    <t>PILE AA MAX BONUS PACK 12+4</t>
  </si>
  <si>
    <t>PILE C MAX PLUS PROFESSIONAL X20</t>
  </si>
  <si>
    <t>PILE D MAX PLUS PROFESSIONAL X20</t>
  </si>
  <si>
    <t>PILE AAA4 ULTIMATE LITHIUM WORLD S 4PACK</t>
  </si>
  <si>
    <t>PILE AA4 ULTIMATE LITHIUM WORLD S 4PACK</t>
  </si>
  <si>
    <t>PILE AAA MAX PLUS 4PACK</t>
  </si>
  <si>
    <t>PILE AA MAX PLUS PACK 6+2</t>
  </si>
  <si>
    <t>PILE AA MAX PLUS 150% PACK 6+2</t>
  </si>
  <si>
    <t>PILE D MAX PLUS 2PACK</t>
  </si>
  <si>
    <t>PILE AA MAX PLUS 150% 4PACK</t>
  </si>
  <si>
    <t>PILE AA MAX PLUS 100% 4PACK</t>
  </si>
  <si>
    <t>PILE AAA RECHARGE EXTREME 4PACK</t>
  </si>
  <si>
    <t>ETIQUETTES ADHESIVE ŒILLET</t>
  </si>
  <si>
    <t>PILE AA RECHARGE EXTREME 22% 4PACK</t>
  </si>
  <si>
    <t>PILE AA ALKALINE POWER 50% MAXI PACK 16</t>
  </si>
  <si>
    <t>PILE AAA ALKALINE POWER 50% MAXI PACK 16</t>
  </si>
  <si>
    <t>PILE AA ALKALINE 10ANS INDUSTRIAL PROFESSIONAL 10PACK</t>
  </si>
  <si>
    <t>INDICATEUR D ETAT DE CHARGE MINI 2 AAA 700mAH</t>
  </si>
  <si>
    <t>INDICATEUR D ETAT DE CHARGE PRO 4 AA / AAA 2000mAH</t>
  </si>
  <si>
    <t>LAMPE VISION 200 LUMENS 2 MODES TETE PIVOTANTE PILES INCLUSES</t>
  </si>
  <si>
    <t>SANDISK</t>
  </si>
  <si>
    <t>ULTRA DUAL DRIVE M3,0 64GB</t>
  </si>
  <si>
    <t>ULTRA DUAL DRIVE M3,0 32GB</t>
  </si>
  <si>
    <t>ULTRA FIT USB 3,2 GEN 1 FLASH DIVE / CLE 32GB</t>
  </si>
  <si>
    <t>ULTRA FIT USB 3,2 GEN 1 FLASH DIVE / CLE 16GB</t>
  </si>
  <si>
    <t>ULTRA DUAL DRIVE M3,0 256GB</t>
  </si>
  <si>
    <t>ETIQUETTE POUR PINCE A ETIQUETER</t>
  </si>
  <si>
    <t>CRUZER BLADE 2,0 FLASH DRIVE 16GB</t>
  </si>
  <si>
    <t>ULTRA FIT USB 3,1 FLASH DRIVE 256GB</t>
  </si>
  <si>
    <t>ULTRA USB 3,0 FLASH DRIVE 128GB</t>
  </si>
  <si>
    <t>ULTRA USB 3,0 FLASH DRIVE 32GB</t>
  </si>
  <si>
    <t>ULTRA USB 3,0 FLASH DRIVE 16GB</t>
  </si>
  <si>
    <t>IXPAND FLASH DRIVE GO FOR IPHONE 256GB</t>
  </si>
  <si>
    <t>ULTRA DRIVE M3,0 FLASH DRIVE FOR ANDROID 128GB</t>
  </si>
  <si>
    <t>ULTRA DUAL DRIVE 3,0 FLASH DRIVE FOR ANDROID 16GB</t>
  </si>
  <si>
    <t>ULTRA FIT USB 3,2 GEN 1 FLASH DRIVE 16GB</t>
  </si>
  <si>
    <t>ULTRA FIT USB 3,2 GEN 1 FLASH DRIVE 32GB</t>
  </si>
  <si>
    <t>CLAIREFONTAINE</t>
  </si>
  <si>
    <t>ULTRA FIT USB 3,1 FLASH DRIVE 64GB</t>
  </si>
  <si>
    <t>EXTREME MICROSB CARD A1 SPEED UP TO 100 MB/S 32GB</t>
  </si>
  <si>
    <t>EXTREME SDCH UHS-I CARD SPEED UP TO 100MB/S 32GB</t>
  </si>
  <si>
    <t>INTEGRAL</t>
  </si>
  <si>
    <t>USB 3,0 FLASH DRIVE 16GB</t>
  </si>
  <si>
    <t>USB 2,0 FLASH DRIVE 8GB</t>
  </si>
  <si>
    <t>VERBATIM</t>
  </si>
  <si>
    <t>DUAL USB 3,2 GEN 1 DRIVE 32GB</t>
  </si>
  <si>
    <t>PINSTRIPE USB 3,2 GEN 1 DRIVE 128GB</t>
  </si>
  <si>
    <t>PREMIUM SDXC CARD 90 MB/S 600X 128GB</t>
  </si>
  <si>
    <t>PREMIUM SDXC CARD 90 MB/S 600X 64GB</t>
  </si>
  <si>
    <t>PREMIUM SDXC CARD 90 MB/S 600X 32GB</t>
  </si>
  <si>
    <t>PREMIUM SDXC CARD 90 MB/S 600X 16GB</t>
  </si>
  <si>
    <t>SLIDER USB 2,0 DRIVE 16GB 3PACK</t>
  </si>
  <si>
    <t>EMTEC</t>
  </si>
  <si>
    <t>CLASSIC MICRO SD FULL HD VIDEO 64GB</t>
  </si>
  <si>
    <t>ELITE GOLD SD FULL HS VIDEO 32GB</t>
  </si>
  <si>
    <t>ELITE GOLD SD FULL HS VIDEO 64GB</t>
  </si>
  <si>
    <t>LEXAR</t>
  </si>
  <si>
    <t>USB 2,0 JUMPDRIVE V40 128GB</t>
  </si>
  <si>
    <t>USB 2,0 JUMPDRIVE V40 64GB</t>
  </si>
  <si>
    <t>USB 2,0 JUMPDRIVE V40 32GB</t>
  </si>
  <si>
    <t>USB 2,0 JUMPDRIVE V40 16GB</t>
  </si>
  <si>
    <t>USB JUMPDRIVE V400 3,0 32GB</t>
  </si>
  <si>
    <t>TOP OFFICE</t>
  </si>
  <si>
    <t>CLE USB NEON 2,0 16GO</t>
  </si>
  <si>
    <t>CLE USB NEON 2,0 64GO</t>
  </si>
  <si>
    <t>CLE USB NEON 2,0 128GO</t>
  </si>
  <si>
    <t>INFORMATIQUE VARIE (Claviers / Adaptateurs ...)</t>
  </si>
  <si>
    <t>ENJOY ART</t>
  </si>
  <si>
    <t>PEINTURE PAR NUMEROS</t>
  </si>
  <si>
    <t>GO MANGA</t>
  </si>
  <si>
    <t>MY HEROS COLORIAGE FEUTRES</t>
  </si>
  <si>
    <t>LITO</t>
  </si>
  <si>
    <t>100 IMAGES DE LA FERME A COLORIER</t>
  </si>
  <si>
    <t>BOUCHUT</t>
  </si>
  <si>
    <t>ARDOISE ALPHABET</t>
  </si>
  <si>
    <t>KIDDICRAFT</t>
  </si>
  <si>
    <t>BLOCS LOGIQUES 60 PIECES</t>
  </si>
  <si>
    <t>SC41670</t>
  </si>
  <si>
    <t>DIAMS</t>
  </si>
  <si>
    <t>BOITE 6 MINI TUBES PRETS A CRÉER</t>
  </si>
  <si>
    <t>MUNGYO</t>
  </si>
  <si>
    <t>MINI ARTISTE PASTELS A L HUILE X25</t>
  </si>
  <si>
    <t>500 JETONS OPAQUES diam 2,5cm</t>
  </si>
  <si>
    <t>SC41647</t>
  </si>
  <si>
    <t>DALER ROWNEY</t>
  </si>
  <si>
    <t>TUBE ACRYLIQUE X5 COULEUR 5X120ML</t>
  </si>
  <si>
    <t>LUDUS</t>
  </si>
  <si>
    <t>JEU STYLE LEGO 40 PCS SPINNY</t>
  </si>
  <si>
    <t>MM32503</t>
  </si>
  <si>
    <t>GOMMETTES X100 BRILLANTES</t>
  </si>
  <si>
    <t>90 GOMMETTES AUTOCOLANTES ANIMAUX MER</t>
  </si>
  <si>
    <t>GOMMETTES AUTOCOLOANTES X80 LE ZOO</t>
  </si>
  <si>
    <t>JUVENILIA</t>
  </si>
  <si>
    <t>MINI BROSSE A CRAIE</t>
  </si>
  <si>
    <t>T143356</t>
  </si>
  <si>
    <t>COLOR ET CO</t>
  </si>
  <si>
    <t>GOUACHE TUBE 10ML JAUNE</t>
  </si>
  <si>
    <t>BOITE 24 PASTEL TENDRES PIGMENTS EXTRA FIN</t>
  </si>
  <si>
    <t>COLORIAGE GEANT LA FERME</t>
  </si>
  <si>
    <t>SCOLA</t>
  </si>
  <si>
    <t>48 CRAYONS CIRE METALISE 3COUL</t>
  </si>
  <si>
    <t>TOP TRUMLPS QUIZZ</t>
  </si>
  <si>
    <t>MARVEL QUIZ</t>
  </si>
  <si>
    <t>HARRY POTTER QUIZ</t>
  </si>
  <si>
    <t>PLASTIQUE FOU A4 ASSORTIS</t>
  </si>
  <si>
    <t>OZ INTERNATIONAL</t>
  </si>
  <si>
    <t>JEU 75 CUBES + 30 FICHES</t>
  </si>
  <si>
    <t>SC41714</t>
  </si>
  <si>
    <t>HENBEA</t>
  </si>
  <si>
    <t>FIGURES A ENFILER AVEC DU FILS</t>
  </si>
  <si>
    <t>CRIM TOUT</t>
  </si>
  <si>
    <t>10 COURONNES EN MOUSSE A DECORER</t>
  </si>
  <si>
    <t>FIRST LOISIRS</t>
  </si>
  <si>
    <t>LOT 6 ELASTIQUES DE SAUT 3M</t>
  </si>
  <si>
    <t>LOT 4 RUBANS GRS</t>
  </si>
  <si>
    <t>LOT 12 ANNEAUX JONGLAGE</t>
  </si>
  <si>
    <t>LOT DE 6 LIENS DE COORDINATION</t>
  </si>
  <si>
    <t>TRACE MANGA ECOLIOERE SCHOOL GIRL-ECOLIER SCHOOL BOY-HIMEKO,,,</t>
  </si>
  <si>
    <t>GRAPH</t>
  </si>
  <si>
    <t>TRACE BULLES MANGA ET COMICS</t>
  </si>
  <si>
    <t>EXACOMPTA</t>
  </si>
  <si>
    <t>CARACTERES ADHESIFS NOMBRE</t>
  </si>
  <si>
    <t>67371E</t>
  </si>
  <si>
    <t>ALBUM TIMBRES</t>
  </si>
  <si>
    <t>25130E</t>
  </si>
  <si>
    <t>POCHETTE ENVELOPPE</t>
  </si>
  <si>
    <t>KIT ATTACHES PINCES TROMBONES PIC</t>
  </si>
  <si>
    <t>T161985</t>
  </si>
  <si>
    <t>50 BATONS DE COLLE D10 L20 1KG</t>
  </si>
  <si>
    <t>25 BATONS COLLE D7 L101</t>
  </si>
  <si>
    <t>52 ECHEVETTES COTON 26COUL 8M</t>
  </si>
  <si>
    <t>RONDELLE CAOUTHOUC ASS,200</t>
  </si>
  <si>
    <t>BOITE 12 CRAYONS TRIANGULAIRE</t>
  </si>
  <si>
    <t>2007/ LT0094</t>
  </si>
  <si>
    <t>FEUILLE METAL A REPOUSSERX12</t>
  </si>
  <si>
    <t>FEUILLE METAL A REPOUSSER X12</t>
  </si>
  <si>
    <t>PLASTIQUE FOU X7 20X30</t>
  </si>
  <si>
    <t>PLASTIQUE FOU X30</t>
  </si>
  <si>
    <t>GOMMETTES REPOSIT 40 PL</t>
  </si>
  <si>
    <t>PAPIER HOLOGRAPHIQUE X15</t>
  </si>
  <si>
    <t>50 STICKS ASSORTIS GEL PAILLETE</t>
  </si>
  <si>
    <t>GEL PAILLETE BIDON 250ML</t>
  </si>
  <si>
    <t>NOIR A GRATTER 200G</t>
  </si>
  <si>
    <t>COLLE PACIFIQUE 1L</t>
  </si>
  <si>
    <t>PATE A SEL 1KG</t>
  </si>
  <si>
    <t>ENCRE INDIENNE ACRYLIQUE 6X100ML</t>
  </si>
  <si>
    <t>MAXI CRAYONS TRIANGULAIRES X12</t>
  </si>
  <si>
    <t>PAPIER METALISSEX100 21X30CM</t>
  </si>
  <si>
    <t>PERLEDE ROCAILLE 500G 2,5MM</t>
  </si>
  <si>
    <t>ELASTIC NYLON 0,5MM 20M COUL</t>
  </si>
  <si>
    <t>FIL NYLON POUR BIJOU 25MM 100M</t>
  </si>
  <si>
    <t>PINCEAU 35MM</t>
  </si>
  <si>
    <t>EPINGLE A LINGE BOIS 3CM X 48</t>
  </si>
  <si>
    <t>ALLUMETTES EN BOIS X2200</t>
  </si>
  <si>
    <t>6 TAMPONS A MAINS</t>
  </si>
  <si>
    <t>BATONS DE COLLE 7MM X25</t>
  </si>
  <si>
    <t>10 PINCEAUX A COLLE</t>
  </si>
  <si>
    <t>BATON GOUACHE X12 FUN STICK COLOR</t>
  </si>
  <si>
    <t>3 PINCEAUX SYNTHETIC 12/25/50MM</t>
  </si>
  <si>
    <t>405 LETTRES CAOUTCHOUC ADHESIVE</t>
  </si>
  <si>
    <t>25 LACETS COTON 70CM DIAM 2MM</t>
  </si>
  <si>
    <t>10 ASSIETTES A PEINTURE 13CM</t>
  </si>
  <si>
    <t>10 PIPETTES 3ML</t>
  </si>
  <si>
    <t>15 FLACONS PINCEAUX 80ML</t>
  </si>
  <si>
    <t>8 ROULEAUX DE MODELAGE 3,5X22CM</t>
  </si>
  <si>
    <t>6 RECHARGES ROULEAU PEINTURE 5CM</t>
  </si>
  <si>
    <t>12 SPATULES PLASTIQUES</t>
  </si>
  <si>
    <t>4 PEIGNES A EFFETS</t>
  </si>
  <si>
    <t>12 ROULEAUX MOUSSE 25/45/60MM</t>
  </si>
  <si>
    <t>6 ROULEAUX MOUSSE 45MM</t>
  </si>
  <si>
    <t>5 VAPORISATEURS 100ML</t>
  </si>
  <si>
    <t>PALETTE PEINTURE FLEUR</t>
  </si>
  <si>
    <t>8 PELOTES DE LAINE FILS ACRYLIQUE 50G</t>
  </si>
  <si>
    <t>5 BOUGEOIRS 14CM A DECORER</t>
  </si>
  <si>
    <t>10 PORTE CLES 7CM A DECORER</t>
  </si>
  <si>
    <t>COLLE TRANSPARENTE 42ML</t>
  </si>
  <si>
    <t>FEUILLES CAOUTCHOUC MOUSSE METALISEE X10</t>
  </si>
  <si>
    <t>FEUILLE CAOUTCHOUC MOUSSE COULX10</t>
  </si>
  <si>
    <t>FEUILLE CAOUTCH MOUSSE COULX10 20X30CM</t>
  </si>
  <si>
    <t>BOITE DE PINCEAUXX72 NUM 10/6/16</t>
  </si>
  <si>
    <t>L.BOURGEOIS</t>
  </si>
  <si>
    <t>ASS,COULEURS ACRYLIQUES</t>
  </si>
  <si>
    <t>X002II6XPV</t>
  </si>
  <si>
    <t>10 GOUACHES EN TUBE 10ML ASS</t>
  </si>
  <si>
    <t>5 GOUACHES EN TUBE 10ML ASS</t>
  </si>
  <si>
    <t>BOITE 12 PASTEL TENDRE ASS</t>
  </si>
  <si>
    <t>BOITE 12 PASTEL HUILE ASS 807154</t>
  </si>
  <si>
    <t>12 PILULIERS PEINTURE 5ML</t>
  </si>
  <si>
    <t>T80864</t>
  </si>
  <si>
    <t>TUBE GOUACHE 20ML NOIR</t>
  </si>
  <si>
    <t>T10288</t>
  </si>
  <si>
    <t>PALETTE PEINTURE</t>
  </si>
  <si>
    <t>LAVE PINCEAU SECURITE</t>
  </si>
  <si>
    <t>FLC GOUACHE 1L NOIR 188039</t>
  </si>
  <si>
    <t>FLC GOUCHE 1L BLANC 188040</t>
  </si>
  <si>
    <t>CAHIER SPIRALE</t>
  </si>
  <si>
    <t>FLC GOUCHE 500ML GLOSSY OUT 188300</t>
  </si>
  <si>
    <t>5 FUSAIN PETIT BUISSON 062002</t>
  </si>
  <si>
    <t>ROULEAU A PEINDRE</t>
  </si>
  <si>
    <t>LOT 3 TABLEAU 20X20 COTON</t>
  </si>
  <si>
    <t>BLS/3 PINCEAU PONEY 6-10-14</t>
  </si>
  <si>
    <t>BLS/3PINCEAU PONEY 4-10-16</t>
  </si>
  <si>
    <t>BLS/3 PINCEAU PONEY 2-8-12</t>
  </si>
  <si>
    <t>PINCEAU POIL PONEY NUM 2</t>
  </si>
  <si>
    <t>PINCEAU POIL PONEY NUM 6</t>
  </si>
  <si>
    <t>PINCEAU POIL PONEY NUM 8</t>
  </si>
  <si>
    <t>PINCEAU POIL PONEY NUM 12</t>
  </si>
  <si>
    <t>PINCEAU POIL PONEY NUM 14</t>
  </si>
  <si>
    <t>PINCEAU POIL PONEY NUM 16</t>
  </si>
  <si>
    <t>PINCEAU POIL PONEY NUM 10</t>
  </si>
  <si>
    <t>PINCEAU POIL PONEY NUM 18</t>
  </si>
  <si>
    <t>PINCEAU POIL PONEY NUM 20</t>
  </si>
  <si>
    <t>PINCEAU POIL PONEY BTE NUM 02</t>
  </si>
  <si>
    <t>T10299</t>
  </si>
  <si>
    <t>PINCEAU POIL PONEY BTE NUM 6</t>
  </si>
  <si>
    <t>T10301</t>
  </si>
  <si>
    <t>PINCEAU POIL PONEY BTE NUM 10</t>
  </si>
  <si>
    <t>T10303</t>
  </si>
  <si>
    <t>PINCEAU POIL PONEY BTE NUM 12</t>
  </si>
  <si>
    <t>T10304</t>
  </si>
  <si>
    <t>PINCEAU POIL PONEY BTE NUM 16</t>
  </si>
  <si>
    <t>T10306</t>
  </si>
  <si>
    <t>BROSSE EN SOIE PORC PLATE NU04</t>
  </si>
  <si>
    <t>BROSSE EN SOIE PORC PLATE NU06</t>
  </si>
  <si>
    <t>BROSSE EN SOIE PORC PLATE NUM08</t>
  </si>
  <si>
    <t>BROSSE EN SOIE PORC PLATE NUM10</t>
  </si>
  <si>
    <t>BROSSE EN SOIE PORC PLATE NUM12</t>
  </si>
  <si>
    <t>BROSSE EN SOIE PORC PLATE NUM14</t>
  </si>
  <si>
    <t>BROSSE EN SOIE PORC PLATE NUM16</t>
  </si>
  <si>
    <t>BROSSE EN SOIE PORC PLATE NUM18</t>
  </si>
  <si>
    <t>BROSSE EN SOIE PORC PLATE NUM20</t>
  </si>
  <si>
    <t>BROSSE COLOR CO NUM 06</t>
  </si>
  <si>
    <t>T10312</t>
  </si>
  <si>
    <t>BROSSE COLOR CO NUM 08</t>
  </si>
  <si>
    <t>T0313</t>
  </si>
  <si>
    <t>BROSSE COLOR CO NUM 10</t>
  </si>
  <si>
    <t>T10314</t>
  </si>
  <si>
    <t>BROSSE COLOR CO NUM 12</t>
  </si>
  <si>
    <t>T10315</t>
  </si>
  <si>
    <t>BROSSE COLOR CO NUM 14</t>
  </si>
  <si>
    <t>T10316</t>
  </si>
  <si>
    <t>BROSSE COLOR CO NUM 16</t>
  </si>
  <si>
    <t>T10320</t>
  </si>
  <si>
    <t>GOUACHE REDIMIX ENFANTS</t>
  </si>
  <si>
    <t>GRAINE CREA</t>
  </si>
  <si>
    <t>AEROGRAPHE DOUBLE ACTION</t>
  </si>
  <si>
    <t>PYROGRAVEUR</t>
  </si>
  <si>
    <t>POUDRE CERAMIQUE A FROID</t>
  </si>
  <si>
    <t>LOT 6 BOBINES FIL DE JUTE 100MX2MM</t>
  </si>
  <si>
    <t>BOUGIE A MODELER</t>
  </si>
  <si>
    <t>TABLEAU EN SEQUINS</t>
  </si>
  <si>
    <t>CIRE DE PARAFFINE PRETE A L EMPLOI 1KG</t>
  </si>
  <si>
    <t>CAHIER</t>
  </si>
  <si>
    <t>PLASTIQUE DINGUE 4 FEUILLES</t>
  </si>
  <si>
    <t>6 CRAYONS CIRE LIQUIDE</t>
  </si>
  <si>
    <t>MOULE A BOUGIES FLOTTANTES</t>
  </si>
  <si>
    <t>SIRENE A GRATTER + LAMA A GRATTER</t>
  </si>
  <si>
    <t>EPINGLES POUR SEQUINS</t>
  </si>
  <si>
    <t>BRACELET FIL MÉMOIRE</t>
  </si>
  <si>
    <t>ROULETTE DE COUTURE</t>
  </si>
  <si>
    <t>PERFORATEUR 2 ET 6 DENTS</t>
  </si>
  <si>
    <t>POINCONS ALPHABET SPEC CUIR</t>
  </si>
  <si>
    <t>12 PLUMES MONSTERA FEUILLAGE A DECORER</t>
  </si>
  <si>
    <t>PORTE PHOTO ROBE A DECORER X 6</t>
  </si>
  <si>
    <t>MEMO MAGNETIQUE PAPILLON X 5</t>
  </si>
  <si>
    <t>MARQUE PAGE EN BOIS A DECORER X 10</t>
  </si>
  <si>
    <t>BOULES STYROPOR D10CM X 25</t>
  </si>
  <si>
    <t>BOULES STYROPOR D7CM X 50</t>
  </si>
  <si>
    <t>BOULES STYROPOR ŒUFS 60X90 25PCS</t>
  </si>
  <si>
    <t>BOULES STYROPOR ŒUFS 45X60 25 PCS</t>
  </si>
  <si>
    <t>BOULES STYROPOR DIAM 50 X 100</t>
  </si>
  <si>
    <t>COLOR POP</t>
  </si>
  <si>
    <t>ETUI CARTE GRISE</t>
  </si>
  <si>
    <t>T210257</t>
  </si>
  <si>
    <t>ETUI ADHESIF PORTE CADUCEE</t>
  </si>
  <si>
    <t>T210252</t>
  </si>
  <si>
    <t>ETUI RIGIDE CARTE BRETAGNE</t>
  </si>
  <si>
    <t>T210069</t>
  </si>
  <si>
    <t>ETUI 12 CARTES</t>
  </si>
  <si>
    <t>PORTE FEUILLE ANTI PIRATAGE</t>
  </si>
  <si>
    <t>T210117</t>
  </si>
  <si>
    <t>ETUI ENVELOPPE XL</t>
  </si>
  <si>
    <t>T210050</t>
  </si>
  <si>
    <t>PORTEFEUILLE EXTRA PLAT BLINDE</t>
  </si>
  <si>
    <t>ETIQUETTE POUR BAGAGES</t>
  </si>
  <si>
    <t>T210045</t>
  </si>
  <si>
    <t>PORTE BAGAGES RIGIDE+CORDON</t>
  </si>
  <si>
    <t>ETUI POUR CHEQUIER</t>
  </si>
  <si>
    <t>ETUI 72 CARTES DE VISITES</t>
  </si>
  <si>
    <t>T210043</t>
  </si>
  <si>
    <t>ETUI LIVRET DE FAMILLE</t>
  </si>
  <si>
    <t>DISQUE CONDUITE ACCOMPAGNEE REFLECH VENTOUSE</t>
  </si>
  <si>
    <t>T210275</t>
  </si>
  <si>
    <t>ETUI RIGIDE BLINDE ANTI PIRATAGE CB</t>
  </si>
  <si>
    <t>PROTEGE CARNET DE SANTE</t>
  </si>
  <si>
    <t>PORTE PAPIERS VOITURE</t>
  </si>
  <si>
    <t>PIXEL HOBBY</t>
  </si>
  <si>
    <t>KIT CREATIF PIX XL</t>
  </si>
  <si>
    <t>PX90101</t>
  </si>
  <si>
    <t>AVENUE MANDARINE</t>
  </si>
  <si>
    <t>ORIGAMI PAPER SPRING 60+1 20X20 70G</t>
  </si>
  <si>
    <t>OR5050</t>
  </si>
  <si>
    <t>GRAFFY COLOR 24F 120G</t>
  </si>
  <si>
    <t>GY105C</t>
  </si>
  <si>
    <t>APPRENDRE A LIRE L HEURE</t>
  </si>
  <si>
    <t>JE531C</t>
  </si>
  <si>
    <t>6 POCHOIRS</t>
  </si>
  <si>
    <t>42455MD</t>
  </si>
  <si>
    <t>JEU MIEUX VIVRE ENSEMBLE</t>
  </si>
  <si>
    <t>JE523C</t>
  </si>
  <si>
    <t>LITTLE MENU JEU</t>
  </si>
  <si>
    <t>JS004C</t>
  </si>
  <si>
    <t>PUZZLE ALPHABET 76</t>
  </si>
  <si>
    <t>PU020C</t>
  </si>
  <si>
    <t>FUZEAU</t>
  </si>
  <si>
    <t>8 TUBES A SONS</t>
  </si>
  <si>
    <t>MALLE 16 INSTRUMENTS</t>
  </si>
  <si>
    <t>JEU DE 8 CLOCHES ACCORDES</t>
  </si>
  <si>
    <t>COLORZIK PARTITIONS CD LIEN</t>
  </si>
  <si>
    <t>MINI METALLONOTES</t>
  </si>
  <si>
    <t>SUBMARINES BATTLE GAME</t>
  </si>
  <si>
    <t>FOOD PUZZLE</t>
  </si>
  <si>
    <t>GOMMETTES STICKERS</t>
  </si>
  <si>
    <t>GOMMETTES ETOILES COUL</t>
  </si>
  <si>
    <t>GOMMETTES CŒUR COUL</t>
  </si>
  <si>
    <t>GOMMETTES FEUILLES</t>
  </si>
  <si>
    <t>GOMMETTES CARRE BRILLANTS</t>
  </si>
  <si>
    <t>TRANSFERT LETTRES</t>
  </si>
  <si>
    <t>POCHETTES ADHESIVES POUR CD-DVD</t>
  </si>
  <si>
    <t>GOMMETTES THERMATIQUES L ESPACE</t>
  </si>
  <si>
    <t>GOMMETTES 6 FEUILLES</t>
  </si>
  <si>
    <t>GOMMETTES 12 FEUILLES</t>
  </si>
  <si>
    <t>GOMMETTES ASS 7032U 60F</t>
  </si>
  <si>
    <t>FICELLE EN COTON BOBINE 100MX2MM</t>
  </si>
  <si>
    <t>ELASTIK NORDIK 30G ASS,</t>
  </si>
  <si>
    <t>PUNAISE 100U</t>
  </si>
  <si>
    <t>BOITE DPIBME FACE AUTOCOLLANTS</t>
  </si>
  <si>
    <t>ART</t>
  </si>
  <si>
    <t>GOUACHE PRETE A L EMPLOI 1L ASS,</t>
  </si>
  <si>
    <t>DECOVITRE 500ML</t>
  </si>
  <si>
    <t>ENCRE A DESSINER 500ML</t>
  </si>
  <si>
    <t>ACRYLIQUE BRILLANTE 500ML ASS,COUL</t>
  </si>
  <si>
    <t>GOUACHE CONCENTREE 500ML</t>
  </si>
  <si>
    <t>GOMME A RESERVE 250ML</t>
  </si>
  <si>
    <t>PEINTURE A TISSUS PETIT POT</t>
  </si>
  <si>
    <t>ENCRE A DESSINER 60ML</t>
  </si>
  <si>
    <t>GOMME A RESERVE 60ML</t>
  </si>
  <si>
    <t>FEUTRES TRIANGULAIRE X12 POINTE MOYE</t>
  </si>
  <si>
    <t>JOVI</t>
  </si>
  <si>
    <t>PATE A MODELER ASS,COUL X15 350G</t>
  </si>
  <si>
    <t>GOUACHE AU DOIGT ASS,COUL</t>
  </si>
  <si>
    <t>ROULEAU PEINTURE</t>
  </si>
  <si>
    <t>155R/25</t>
  </si>
  <si>
    <t>PATE A MODELER ASS,COUL 350G</t>
  </si>
  <si>
    <t>BOITE 300 CRAIES A LA CIRE</t>
  </si>
  <si>
    <t>WINSOR NEWTON</t>
  </si>
  <si>
    <t>FEUTRE NOIR</t>
  </si>
  <si>
    <t>PROMARKER TONS VIFS</t>
  </si>
  <si>
    <t>PROMARKER TONS PASTEL</t>
  </si>
  <si>
    <t>BLIS 5 CRAYON ESQUISSE GOMME</t>
  </si>
  <si>
    <t>4 CRAYONS GRAPHITE TENDRES</t>
  </si>
  <si>
    <t>PINCEAUX AQUARELLE X3</t>
  </si>
  <si>
    <t>PINCEAUX AQUARELLE X5</t>
  </si>
  <si>
    <t>PALETTE CRAYONS AQUARELLABLES 48PCS</t>
  </si>
  <si>
    <t>FABRIANO</t>
  </si>
  <si>
    <t>BLOC A4 90G</t>
  </si>
  <si>
    <t>BLOC A3 300G</t>
  </si>
  <si>
    <t>CARTON ONDULE 5F 50X70CM COUL ASSORTIS</t>
  </si>
  <si>
    <t>25 PAPIER DESSIN COULEURS 50X65CM</t>
  </si>
  <si>
    <t>GIOTTO</t>
  </si>
  <si>
    <t>BOITE ACCESSOIRE MODELING</t>
  </si>
  <si>
    <t>F464700</t>
  </si>
  <si>
    <t>FEUTRES DECO MULTISURF ASS,COUL 48PCS</t>
  </si>
  <si>
    <t>F524600</t>
  </si>
  <si>
    <t>TURBO COLOR FEUTRES X12</t>
  </si>
  <si>
    <t>PATE MODELLING 100 VEGETAL</t>
  </si>
  <si>
    <t>PINCEAUX POINTE SOIE NUM 0-2-4-6</t>
  </si>
  <si>
    <t>PINCEAUX X4 4/6/8/10</t>
  </si>
  <si>
    <t>T208433</t>
  </si>
  <si>
    <t>PINCEAUX X4 3/4/5/8</t>
  </si>
  <si>
    <t>T208431</t>
  </si>
  <si>
    <t>COPIES DOUBLES</t>
  </si>
  <si>
    <t>POCHETTES COIN RIGIDE</t>
  </si>
  <si>
    <t>POCHETTES PERFOREES</t>
  </si>
  <si>
    <t>POCHETTE A RABATS</t>
  </si>
  <si>
    <t>BLOC NOTES LOT DE 3</t>
  </si>
  <si>
    <t>CAHIER DE TEXTES</t>
  </si>
  <si>
    <t>CAHIER SIGNATURE</t>
  </si>
  <si>
    <t>NOTE BOOK</t>
  </si>
  <si>
    <t>TRIEUR SPECIAL SAC A DOS</t>
  </si>
  <si>
    <t>NOMAD BOOK</t>
  </si>
  <si>
    <t>POCHETTES PALSTIC 3 RABATS</t>
  </si>
  <si>
    <t>POCHETTES</t>
  </si>
  <si>
    <t>POCHETTES RABATS</t>
  </si>
  <si>
    <t>ORGANISER BOOK</t>
  </si>
  <si>
    <t>CAHIER 48P</t>
  </si>
  <si>
    <t>BLOC FICHES BRISTOL</t>
  </si>
  <si>
    <t>FEUILLES SIMPLES</t>
  </si>
  <si>
    <t>PETITS CARNETS</t>
  </si>
  <si>
    <t>POCHETTES COIN GRAND FORMAT</t>
  </si>
  <si>
    <t>NOTEPAD</t>
  </si>
  <si>
    <t>BLOC LOT DE 3</t>
  </si>
  <si>
    <t>CAHIER A DESSIN</t>
  </si>
  <si>
    <t>INTERCALAIRES</t>
  </si>
  <si>
    <t>POCHETTES COIN</t>
  </si>
  <si>
    <t>TRIEUR 3 ZONES A RABATS</t>
  </si>
  <si>
    <t>RECHARGES AGENDA</t>
  </si>
  <si>
    <t>MAGIC COVER COUVRE LIVRES</t>
  </si>
  <si>
    <t>PORTE VUES</t>
  </si>
  <si>
    <t>TRIEURS</t>
  </si>
  <si>
    <t>TRIEURS SPEC SAC A DOS</t>
  </si>
  <si>
    <t>MINI POCKET A6</t>
  </si>
  <si>
    <t>PORTE VUES HAWAI</t>
  </si>
  <si>
    <t>PORTE VUE HAWAI</t>
  </si>
  <si>
    <t>POCHETTES 3 RABATS PLASTIC</t>
  </si>
  <si>
    <t>BLOC DE POCHETTES COIN</t>
  </si>
  <si>
    <t>BOITE CLASSEMENT</t>
  </si>
  <si>
    <t>BOITE DE CLASSEMENT X 4</t>
  </si>
  <si>
    <t>400 036 760</t>
  </si>
  <si>
    <t>BLOC NOTES</t>
  </si>
  <si>
    <t>QUICK IN POCHETTES</t>
  </si>
  <si>
    <t>TRIEUR</t>
  </si>
  <si>
    <t>POCHETTES RABATS OCEANIC</t>
  </si>
  <si>
    <t>SCHOOL ROLL</t>
  </si>
  <si>
    <t>FILM ADHESIF TRANSPARENT</t>
  </si>
  <si>
    <t>CHEMISES ELASTIC</t>
  </si>
  <si>
    <t>LUTIN L ORIGINAL PORTE VUES</t>
  </si>
  <si>
    <t>POCHETTES A RABATS</t>
  </si>
  <si>
    <t>ROULEAU FILM</t>
  </si>
  <si>
    <t>PERGAMY</t>
  </si>
  <si>
    <t>ETIQUETTES BLANCHES 70x37mm 12000 blanc</t>
  </si>
  <si>
    <t>ETIQUETTES BLANCHES 105X57mm 1000</t>
  </si>
  <si>
    <t>ETIQUETTES BLANCHES 105x37MM 1600</t>
  </si>
  <si>
    <t>ETIQUETTES BLANCHES BTE 200 199,1X143,5 A4 coins arrondis</t>
  </si>
  <si>
    <t>ETIQUETTES BLANCHES BTE 400 105X148mm A4</t>
  </si>
  <si>
    <t>CHEMISE EXENTIBLE A SANGLES CARTO</t>
  </si>
  <si>
    <t>CLASSEUR</t>
  </si>
  <si>
    <t>VIQUEL</t>
  </si>
  <si>
    <t>TRIEUR extensible 8 compartiments</t>
  </si>
  <si>
    <t>POCHETTES PORTE VUES</t>
  </si>
  <si>
    <t>POCHETTES PLASTIQUE COIN</t>
  </si>
  <si>
    <t>POCHETTES PLASTIQUE</t>
  </si>
  <si>
    <t>PORTE DOCUMENTS</t>
  </si>
  <si>
    <t>POCHETTES 3 RABATS</t>
  </si>
  <si>
    <t>C0001512</t>
  </si>
  <si>
    <t>C0001705</t>
  </si>
  <si>
    <t>C0001694</t>
  </si>
  <si>
    <t>C0001439</t>
  </si>
  <si>
    <t>B/250 ENV 110X220 90G</t>
  </si>
  <si>
    <t>GPV</t>
  </si>
  <si>
    <t>B/500 ENV 110X220 80G FENETRES 35X100</t>
  </si>
  <si>
    <t>800317/2584800</t>
  </si>
  <si>
    <t>773622/4547500</t>
  </si>
  <si>
    <t>B/500 ENV 110X220 80G FENETRES 45X100</t>
  </si>
  <si>
    <t>773630/4547600</t>
  </si>
  <si>
    <t>B/250 ENV 229X324 90G</t>
  </si>
  <si>
    <t>5X50 SAC A SOUFFLETS 50MM ARME BRUN C4 120G</t>
  </si>
  <si>
    <t>250 SAC A SOUFFLETS 30MM ARME BRUN KRAFT C4 120G</t>
  </si>
  <si>
    <t>250 SACS SOUFFLETS 30MM C4 120G BRUN</t>
  </si>
  <si>
    <t>10 POCHETTES KRAFT C4 85G</t>
  </si>
  <si>
    <t>25 POCHETTES KRAFT 260X330MM 90G</t>
  </si>
  <si>
    <t>10 POCHETTES KRAFT B5 85G</t>
  </si>
  <si>
    <t>50 POCHETTES KRAFT B5 90G</t>
  </si>
  <si>
    <t>10 POCHETTES BLANCHES C5 90G</t>
  </si>
  <si>
    <t>10 POCHETTES KRAFT C5 85G</t>
  </si>
  <si>
    <t>BONG</t>
  </si>
  <si>
    <t>5 POCHETTES E COMMERCE 3 SOUFFLETS</t>
  </si>
  <si>
    <t>10 POCHETTES BLANCHES C4 90G</t>
  </si>
  <si>
    <t>10 POCHETTES KRAFT ARME BRUN 260X330MM 120G</t>
  </si>
  <si>
    <t>5 POCHETTES E COMMERCE 3 SOUFFLETS 250X350X50MM</t>
  </si>
  <si>
    <t>15 POCHETTES C4 BLANCHES A4</t>
  </si>
  <si>
    <t>825015C</t>
  </si>
  <si>
    <t>50 POCHETTES BLANCHES C4</t>
  </si>
  <si>
    <t>825050C</t>
  </si>
  <si>
    <t>50 POCHETTES BLANCHES 162X229MM</t>
  </si>
  <si>
    <t>824250C</t>
  </si>
  <si>
    <t>10 POCHETTES KRAFT 260X330MM 90G</t>
  </si>
  <si>
    <t>50 POCHETTES BLANCHES A FENETRE 229X324MM 90G</t>
  </si>
  <si>
    <t>5 POCHETTES A SOUFFLETS KRAFT ARME BRUN 260X330 130G</t>
  </si>
  <si>
    <t>50 POCHETTES A SOUFFLET KRAFT BRUN C4 120G</t>
  </si>
  <si>
    <t>50 POCHETTES KRAFT 260X330MM 90G</t>
  </si>
  <si>
    <t>25 POCHETTES BLANCHE DOS CARTON 260X330MM 120G</t>
  </si>
  <si>
    <t>250 POCHETTES BLANCHE A FENETRE 229X324 90G</t>
  </si>
  <si>
    <t>100 ENVELOPPES GPV SECURE 112X225MM 90G</t>
  </si>
  <si>
    <t>250 POCHETTES BLANCHE RECYC A FENETRE C4 90G</t>
  </si>
  <si>
    <t>25 ENVELOPPES DL 110X220 AVEC FENETRES</t>
  </si>
  <si>
    <t>10625C</t>
  </si>
  <si>
    <t>50 ENVELOPPES DL 110X220 AVEC FENETRES</t>
  </si>
  <si>
    <t>10645C</t>
  </si>
  <si>
    <t>50 ENVELOPPES 90X140MM BLANC 120G</t>
  </si>
  <si>
    <t>3421C</t>
  </si>
  <si>
    <t>500 POCHETTES KRAFT C5 90G</t>
  </si>
  <si>
    <t>500 ENVELOPPES BLANCHES AUTOCOL 80G DL</t>
  </si>
  <si>
    <t>500 ENVELOPPES BLANCHES AUTO ADHESIVES 80G DL</t>
  </si>
  <si>
    <t>250 POCHETTES KRAFT AUTO ADHESIVES 90G C4</t>
  </si>
  <si>
    <t>250 POCHETTES KRAFT AUTO COLLANTES 90G C4</t>
  </si>
  <si>
    <t>500 ENVELOPPES BLANCHES DL 80G</t>
  </si>
  <si>
    <t>50 POCHETTES KRAFT C5 90G</t>
  </si>
  <si>
    <t>100 ENVELOPPES BLANCHE C6 80G</t>
  </si>
  <si>
    <t>500 ENVELOPPES BLANCHES C6 80G</t>
  </si>
  <si>
    <t>500 ENVELOPPES BLANCHES C5 90G</t>
  </si>
  <si>
    <t>500 POCHETTES BLANCHES C5 90G</t>
  </si>
  <si>
    <t>500 ENVELOPPES BLANCHES DL 90G</t>
  </si>
  <si>
    <t>500 ENVELOPPES BLANCHE A FENETRE C5 90G</t>
  </si>
  <si>
    <t>100 ENVELOPPES DOS CARTON 250X353MM 120G</t>
  </si>
  <si>
    <t>250 POCHETTES KRAFT RECYCLE 260X330MM 90G</t>
  </si>
  <si>
    <t>100 POCHETTES KRAFT BRUN DOS CARTON GRIS C4 120G</t>
  </si>
  <si>
    <t>500 POCHETTES KRAFT BRUN B5 90G</t>
  </si>
  <si>
    <t>250 POCHETTES KRAFT BRUN A FENETRES C4 90G</t>
  </si>
  <si>
    <t>POCHETTE KRAFT RIGIDE A4</t>
  </si>
  <si>
    <t>50 ENVELOPPES 100 RECYCLES 110X220 80G</t>
  </si>
  <si>
    <t>100 ENVELOPPES BULLES SPECIAL ELECTRIONS 90X140MM</t>
  </si>
  <si>
    <t>100 ENVELOPPES BLEUIES SPECIAL ELECTIONS 90X140MM</t>
  </si>
  <si>
    <t>500 ENVELOPPES BLANCHES C5 AVEC FENETRES 45X100</t>
  </si>
  <si>
    <t>200 ENVELOPPES 162X229 80G</t>
  </si>
  <si>
    <t>250 POCHETTES BLANCHES 229X324MML A4 90G</t>
  </si>
  <si>
    <t>1000 ENVELOPPES BLANCHES DL2 AVEC FENETRES 80G</t>
  </si>
  <si>
    <t>PLEIN CIEL</t>
  </si>
  <si>
    <t>500 ENVELOPPES BLANCHES DL 80G FENETRES 35X100</t>
  </si>
  <si>
    <t>200 POCHETTES 324X229MM KRAFT 120G 3 SOUFFLETS</t>
  </si>
  <si>
    <t>40 ENVELOPPES BLANCHES DL 80G</t>
  </si>
  <si>
    <t>500 ENVELOPPES ELECTION BLEUS 90X140 80G</t>
  </si>
  <si>
    <t>40 ENVELOPPES BLANCHES C6 80G</t>
  </si>
  <si>
    <t>TRIEUR 6 COMPARTIMENTS FLUO</t>
  </si>
  <si>
    <t>CLASSEUR FICHE BRISTOL ROSE</t>
  </si>
  <si>
    <t>BOITE CHAT 9,2</t>
  </si>
  <si>
    <t>BOITE BON POINT METAL</t>
  </si>
  <si>
    <t>CANSON</t>
  </si>
  <si>
    <t>CARTON DESSIN 32X45 ASS,FUN</t>
  </si>
  <si>
    <t>POCHETTE RANGEMENT A3 ASS,COUL</t>
  </si>
  <si>
    <t>PAPIER DESSIN NOIR PROFOND X40 A3</t>
  </si>
  <si>
    <t>PAPIER CALQUE X50 A3</t>
  </si>
  <si>
    <t>BLOC 120F XL CROQUIS A3 90G</t>
  </si>
  <si>
    <t>BLOC CROQUIS 120F A3 BLANC 90G</t>
  </si>
  <si>
    <t>T113811</t>
  </si>
  <si>
    <t>BLOC 30F A3 AQUARELLE 300G</t>
  </si>
  <si>
    <t>PAPIER CALQUE 70G A3 10F</t>
  </si>
  <si>
    <t>PAPIER DESSIN A GRAIN A3 224G</t>
  </si>
  <si>
    <t>G.LALO</t>
  </si>
  <si>
    <t>ENVELOPPES 114X162 PAR 25 100G</t>
  </si>
  <si>
    <t>21400L</t>
  </si>
  <si>
    <t>ENVELOPPES 110X220 PAR 25 blanche</t>
  </si>
  <si>
    <t>22750L</t>
  </si>
  <si>
    <t>ENVELOPPES 110X220 PAR 25 blanc cassé</t>
  </si>
  <si>
    <t>22700L</t>
  </si>
  <si>
    <t>ENVELOPPES 110X220 par 25 beige</t>
  </si>
  <si>
    <t>22716L</t>
  </si>
  <si>
    <t>ENVELOPPES 162X229 par 25 blanc</t>
  </si>
  <si>
    <t>20850L</t>
  </si>
  <si>
    <t>FAIRE PART 3,5X10cm par 25 beige</t>
  </si>
  <si>
    <t>33816L</t>
  </si>
  <si>
    <t>FAIRE PART 3,5X10cm par 25 blanc cassé</t>
  </si>
  <si>
    <t>33800L</t>
  </si>
  <si>
    <t>PAPIER POUR FAIRE PART A4 100GX50 BLANC</t>
  </si>
  <si>
    <t>47250L</t>
  </si>
  <si>
    <t>PAPIER POUR FAIRE PART A4 210GX25 BLANC</t>
  </si>
  <si>
    <t>43350L</t>
  </si>
  <si>
    <t>PAPIER POUR FAIRE PART A4 210GX25 CREME</t>
  </si>
  <si>
    <t>41000L</t>
  </si>
  <si>
    <t>PAPIER POUR FAIRE PART A4 100GX50 CREME</t>
  </si>
  <si>
    <t>47200L</t>
  </si>
  <si>
    <t>REPOSE PIED</t>
  </si>
  <si>
    <t>CRC48121</t>
  </si>
  <si>
    <t>CRC80660</t>
  </si>
  <si>
    <t>CRC100016562</t>
  </si>
  <si>
    <t>SUPPORT ORDI PORTABLE + USB</t>
  </si>
  <si>
    <t>CRC80246</t>
  </si>
  <si>
    <t>SUPPORT ORDI PORTABLE</t>
  </si>
  <si>
    <t>CRC100016558</t>
  </si>
  <si>
    <t>CRC82120</t>
  </si>
  <si>
    <t>CRC82101</t>
  </si>
  <si>
    <t>SUPPORT ECRAN ORDI</t>
  </si>
  <si>
    <t>CRC100016560</t>
  </si>
  <si>
    <t>CRC80208</t>
  </si>
  <si>
    <t>SUPPORT ECRAN ORDI+TIROIR</t>
  </si>
  <si>
    <t>CRC80311</t>
  </si>
  <si>
    <t>CRC91693</t>
  </si>
  <si>
    <t>SUPPORT DE DOCUMENTS</t>
  </si>
  <si>
    <t>CRC93115</t>
  </si>
  <si>
    <t>PORTE COPIES CHEVALET</t>
  </si>
  <si>
    <t>CRC21106</t>
  </si>
  <si>
    <t>PORTE UNITE CENTRALE ORDI</t>
  </si>
  <si>
    <t>CRC80390</t>
  </si>
  <si>
    <t>TUBE POUR RANGER CABLE ELEC</t>
  </si>
  <si>
    <t>CRC99439</t>
  </si>
  <si>
    <t>CARTOUCHES DE RECHANGE POUR COUPEUSE X 2</t>
  </si>
  <si>
    <t>CRC54114</t>
  </si>
  <si>
    <t>CARTOUCHES DE RECHANGE POUR COUPEUSE X 3</t>
  </si>
  <si>
    <t>CRC54113</t>
  </si>
  <si>
    <t>BANDE DE COUPE DE RECHANGE POUR COUPEUSES X 3</t>
  </si>
  <si>
    <t>CRC54115</t>
  </si>
  <si>
    <t>ANNEAUX PLASTIQUE POUR RELIEUSE</t>
  </si>
  <si>
    <t>CRC53461</t>
  </si>
  <si>
    <t>CRC53458</t>
  </si>
  <si>
    <t>CRC53457</t>
  </si>
  <si>
    <t>CRC53453</t>
  </si>
  <si>
    <t>BAGUETTE A RELIER POUR RELIEUSE</t>
  </si>
  <si>
    <t>CRC53834</t>
  </si>
  <si>
    <t>CRC53473</t>
  </si>
  <si>
    <t>CRC53505</t>
  </si>
  <si>
    <t>CRC53832</t>
  </si>
  <si>
    <t>CRC53840</t>
  </si>
  <si>
    <t>CRC53467</t>
  </si>
  <si>
    <t>CRC53465</t>
  </si>
  <si>
    <t>CRC53844</t>
  </si>
  <si>
    <t>CRC53454</t>
  </si>
  <si>
    <t>CRC53482</t>
  </si>
  <si>
    <t>CRC53474</t>
  </si>
  <si>
    <t>CRC53485</t>
  </si>
  <si>
    <t>CRC53494</t>
  </si>
  <si>
    <t>CRC53450</t>
  </si>
  <si>
    <t>CRC53313</t>
  </si>
  <si>
    <t>CRC53308</t>
  </si>
  <si>
    <t>CRC53320</t>
  </si>
  <si>
    <t>CRC53307</t>
  </si>
  <si>
    <t>CRC53315</t>
  </si>
  <si>
    <t>CRC53319</t>
  </si>
  <si>
    <t>CRC53323</t>
  </si>
  <si>
    <t>CRC53309</t>
  </si>
  <si>
    <t>CRC53312</t>
  </si>
  <si>
    <t>CRC53301</t>
  </si>
  <si>
    <t>CRC53305</t>
  </si>
  <si>
    <t>CRC53303</t>
  </si>
  <si>
    <t>CRC53304</t>
  </si>
  <si>
    <t>CRC53311</t>
  </si>
  <si>
    <t>CRC53300</t>
  </si>
  <si>
    <t>CRC53316</t>
  </si>
  <si>
    <t>KIT DE NETTOYAGE POUR PC</t>
  </si>
  <si>
    <t>POCHETTES A PLASTIFIER DOS ADHESIF</t>
  </si>
  <si>
    <t>CRC53022</t>
  </si>
  <si>
    <t>COUVERTURES POUR RELIURE</t>
  </si>
  <si>
    <t>CRC53703</t>
  </si>
  <si>
    <t>CRC53700</t>
  </si>
  <si>
    <t>CRC53713</t>
  </si>
  <si>
    <t>CRC53759</t>
  </si>
  <si>
    <t>CRC53847</t>
  </si>
  <si>
    <t>POCHETTES A PLASTIFIER</t>
  </si>
  <si>
    <t>CRC53965</t>
  </si>
  <si>
    <t>CRC53761</t>
  </si>
  <si>
    <t>CRC53760</t>
  </si>
  <si>
    <t>CRC53736</t>
  </si>
  <si>
    <t>CRC53738</t>
  </si>
  <si>
    <t>CRC53800</t>
  </si>
  <si>
    <t>CRC53705</t>
  </si>
  <si>
    <t>CRC53704</t>
  </si>
  <si>
    <t>CRC53506</t>
  </si>
  <si>
    <t>KIT DE RELIURE PAR ANNEAUX</t>
  </si>
  <si>
    <t>CRC53717</t>
  </si>
  <si>
    <t>CRC53961</t>
  </si>
  <si>
    <t>CRC53960</t>
  </si>
  <si>
    <t>CRC54406</t>
  </si>
  <si>
    <t>FEUILLE DE NETTOYAGE POUR PLASTIFIEUSE</t>
  </si>
  <si>
    <t>CRC53206</t>
  </si>
  <si>
    <t>COMBOBIND A4 BLACK 10MM</t>
  </si>
  <si>
    <t>ANNEAUX PLASTIQUE</t>
  </si>
  <si>
    <t>WIREBIND A4 WHITE11MM</t>
  </si>
  <si>
    <t>ANNEAUX METALIQUE</t>
  </si>
  <si>
    <t>RG810770</t>
  </si>
  <si>
    <t>WIREBIND A4 BLACK 8MM</t>
  </si>
  <si>
    <t>RG810510</t>
  </si>
  <si>
    <t>WIREBIND A4 BLACK 6MM</t>
  </si>
  <si>
    <t>RG810410</t>
  </si>
  <si>
    <t>WIREBIND A4 WHITE 6MM</t>
  </si>
  <si>
    <t>RG810470</t>
  </si>
  <si>
    <t>WIREBIND A4 WHITE 8MM</t>
  </si>
  <si>
    <t>RG810570</t>
  </si>
  <si>
    <t>WIREBIND A4 BLACK 11MM</t>
  </si>
  <si>
    <t>RG810710</t>
  </si>
  <si>
    <t>WIREBIND A4 BLACK 14MM</t>
  </si>
  <si>
    <t>RG810910</t>
  </si>
  <si>
    <t>WIREBIND A4 WHITE 14MM</t>
  </si>
  <si>
    <t>RG810970</t>
  </si>
  <si>
    <t>INSPIRE + A4 LAMINATOR SET</t>
  </si>
  <si>
    <t>SET DE PLASTIFICATION 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</si>
</sst>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&quot;€&quot;"/>
  </numFmts>
  <fonts count="29">
    <font>
      <sz val="10"/>
      <color rgb="FF000000"/>
      <name val="Arial"/>
      <scheme val="minor"/>
    </font>
    <font>
      <b/>
      <sz val="11"/>
      <color theme="1"/>
      <name val="&quot;Aptos Narrow&quot;"/>
    </font>
    <font>
      <b/>
      <sz val="11"/>
      <color theme="1"/>
      <name val="Arial"/>
    </font>
    <font>
      <sz val="10"/>
      <color theme="1"/>
      <name val="Arial"/>
      <scheme val="minor"/>
    </font>
    <font>
      <b/>
      <sz val="11"/>
      <color rgb="FF674EA7"/>
      <name val="Arial"/>
    </font>
    <font>
      <sz val="11"/>
      <color theme="1"/>
      <name val="&quot;Aptos Narrow&quot;"/>
    </font>
    <font>
      <b/>
      <sz val="11"/>
      <color rgb="FF3C7D22"/>
      <name val="&quot;Aptos Narrow&quot;"/>
    </font>
    <font>
      <sz val="11"/>
      <color theme="1"/>
      <name val="Arial"/>
      <scheme val="minor"/>
    </font>
    <font>
      <b/>
      <sz val="12"/>
      <color rgb="FF000000"/>
      <name val="&quot;Aptos Narrow&quot;"/>
    </font>
    <font>
      <b/>
      <sz val="11"/>
      <color rgb="FF000000"/>
      <name val="&quot;Aptos Narrow&quot;"/>
    </font>
    <font>
      <b/>
      <sz val="11"/>
      <color rgb="FF674EA7"/>
      <name val="&quot;Aptos Narrow&quot;"/>
    </font>
    <font>
      <sz val="11"/>
      <color theme="1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&quot;Aptos Narrow&quot;"/>
    </font>
    <font>
      <b/>
      <sz val="11"/>
      <color rgb="FFB45F06"/>
      <name val="Arial"/>
    </font>
    <font>
      <b/>
      <sz val="11"/>
      <color rgb="FF215C98"/>
      <name val="&quot;Aptos Narrow&quot;"/>
    </font>
    <font>
      <sz val="10"/>
      <color rgb="FF000000"/>
      <name val="&quot;Aptos Narrow&quot;"/>
    </font>
    <font>
      <b/>
      <sz val="11"/>
      <color rgb="FF215C98"/>
      <name val="Arial"/>
    </font>
    <font>
      <b/>
      <sz val="10"/>
      <color rgb="FF215C98"/>
      <name val="Arial"/>
      <scheme val="minor"/>
    </font>
    <font>
      <b/>
      <sz val="11"/>
      <color theme="1"/>
      <name val="Arial"/>
      <scheme val="minor"/>
    </font>
    <font>
      <sz val="10"/>
      <color rgb="FF215C98"/>
      <name val="Arial"/>
      <scheme val="minor"/>
    </font>
    <font>
      <b/>
      <sz val="11"/>
      <color rgb="FF0E2841"/>
      <name val="&quot;Aptos Narrow&quot;"/>
    </font>
    <font>
      <b/>
      <sz val="11"/>
      <color rgb="FFFF0000"/>
      <name val="&quot;Aptos Narrow&quot;"/>
    </font>
    <font>
      <b/>
      <sz val="10"/>
      <color theme="1"/>
      <name val="Arial"/>
      <scheme val="minor"/>
    </font>
    <font>
      <b/>
      <sz val="9"/>
      <color rgb="FF000000"/>
      <name val="&quot;Aptos Narrow&quot;"/>
    </font>
    <font>
      <b/>
      <sz val="10"/>
      <color rgb="FF000000"/>
      <name val="&quot;Aptos Narrow&quot;"/>
    </font>
    <font>
      <b/>
      <sz val="11"/>
      <color theme="7"/>
      <name val="&quot;Aptos Narrow&quot;"/>
    </font>
    <font>
      <b/>
      <sz val="11"/>
      <color rgb="FF61CBF3"/>
      <name val="&quot;Aptos Narrow&quot;"/>
    </font>
  </fonts>
  <fills count="13">
    <fill>
      <patternFill patternType="none"/>
    </fill>
    <fill>
      <patternFill patternType="gray125"/>
    </fill>
    <fill>
      <patternFill patternType="solid">
        <fgColor rgb="FFFBE2D5"/>
        <bgColor rgb="FFFBE2D5"/>
      </patternFill>
    </fill>
    <fill>
      <patternFill patternType="solid">
        <fgColor rgb="FFD9EAD3"/>
        <bgColor rgb="FFD9EAD3"/>
      </patternFill>
    </fill>
    <fill>
      <patternFill patternType="solid">
        <fgColor rgb="FFCAEDFB"/>
        <bgColor rgb="FFCAEDFB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theme="6"/>
      </patternFill>
    </fill>
    <fill>
      <patternFill patternType="solid">
        <fgColor rgb="FF999999"/>
        <bgColor rgb="FF999999"/>
      </patternFill>
    </fill>
    <fill>
      <patternFill patternType="solid">
        <fgColor theme="0"/>
        <bgColor theme="0"/>
      </patternFill>
    </fill>
    <fill>
      <patternFill patternType="solid">
        <fgColor rgb="FFFFE599"/>
        <bgColor rgb="FFFFE599"/>
      </patternFill>
    </fill>
    <fill>
      <patternFill patternType="solid">
        <fgColor rgb="FFFFFF00"/>
        <bgColor rgb="FFFFFF00"/>
      </patternFill>
    </fill>
    <fill>
      <patternFill patternType="solid">
        <fgColor rgb="FFF2CEEF"/>
        <bgColor rgb="FFF2CEE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" fontId="7" fillId="3" borderId="1" xfId="0" applyNumberFormat="1" applyFont="1" applyFill="1" applyBorder="1"/>
    <xf numFmtId="0" fontId="8" fillId="5" borderId="1" xfId="0" applyFont="1" applyFill="1" applyBorder="1" applyAlignment="1">
      <alignment horizontal="left"/>
    </xf>
    <xf numFmtId="164" fontId="7" fillId="3" borderId="1" xfId="0" applyNumberFormat="1" applyFont="1" applyFill="1" applyBorder="1"/>
    <xf numFmtId="0" fontId="8" fillId="5" borderId="1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right"/>
    </xf>
    <xf numFmtId="0" fontId="3" fillId="4" borderId="0" xfId="0" applyFont="1" applyFill="1"/>
    <xf numFmtId="0" fontId="8" fillId="5" borderId="1" xfId="0" applyFont="1" applyFill="1" applyBorder="1" applyAlignment="1">
      <alignment horizontal="right"/>
    </xf>
    <xf numFmtId="0" fontId="3" fillId="0" borderId="0" xfId="0" applyFont="1"/>
    <xf numFmtId="0" fontId="6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164" fontId="9" fillId="0" borderId="4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0" fontId="9" fillId="6" borderId="4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9" fillId="6" borderId="4" xfId="0" applyFont="1" applyFill="1" applyBorder="1" applyAlignment="1">
      <alignment horizontal="left"/>
    </xf>
    <xf numFmtId="164" fontId="9" fillId="6" borderId="1" xfId="0" applyNumberFormat="1" applyFont="1" applyFill="1" applyBorder="1" applyAlignment="1">
      <alignment horizontal="right"/>
    </xf>
    <xf numFmtId="0" fontId="10" fillId="0" borderId="1" xfId="0" applyFont="1" applyBorder="1"/>
    <xf numFmtId="164" fontId="9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9" fillId="0" borderId="6" xfId="0" applyFont="1" applyBorder="1" applyAlignment="1">
      <alignment horizontal="left"/>
    </xf>
    <xf numFmtId="164" fontId="9" fillId="0" borderId="6" xfId="0" applyNumberFormat="1" applyFont="1" applyBorder="1" applyAlignment="1">
      <alignment horizontal="right"/>
    </xf>
    <xf numFmtId="0" fontId="9" fillId="6" borderId="7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6" fillId="0" borderId="1" xfId="0" applyFont="1" applyBorder="1"/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0" fontId="14" fillId="0" borderId="1" xfId="0" applyFont="1" applyBorder="1"/>
    <xf numFmtId="0" fontId="3" fillId="7" borderId="0" xfId="0" applyFont="1" applyFill="1"/>
    <xf numFmtId="0" fontId="15" fillId="0" borderId="1" xfId="0" applyFont="1" applyBorder="1"/>
    <xf numFmtId="164" fontId="11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16" fillId="8" borderId="1" xfId="0" applyFont="1" applyFill="1" applyBorder="1"/>
    <xf numFmtId="0" fontId="17" fillId="8" borderId="1" xfId="0" applyFont="1" applyFill="1" applyBorder="1" applyAlignment="1">
      <alignment horizontal="left"/>
    </xf>
    <xf numFmtId="0" fontId="17" fillId="8" borderId="1" xfId="0" applyFont="1" applyFill="1" applyBorder="1" applyAlignment="1">
      <alignment horizontal="center"/>
    </xf>
    <xf numFmtId="4" fontId="17" fillId="8" borderId="1" xfId="0" applyNumberFormat="1" applyFont="1" applyFill="1" applyBorder="1" applyAlignment="1">
      <alignment horizontal="center"/>
    </xf>
    <xf numFmtId="4" fontId="14" fillId="8" borderId="1" xfId="0" applyNumberFormat="1" applyFont="1" applyFill="1" applyBorder="1" applyAlignment="1">
      <alignment horizontal="center"/>
    </xf>
    <xf numFmtId="0" fontId="3" fillId="8" borderId="0" xfId="0" applyFont="1" applyFill="1"/>
    <xf numFmtId="0" fontId="18" fillId="0" borderId="1" xfId="0" applyFont="1" applyBorder="1"/>
    <xf numFmtId="0" fontId="17" fillId="9" borderId="1" xfId="0" applyFont="1" applyFill="1" applyBorder="1" applyAlignment="1">
      <alignment horizontal="left"/>
    </xf>
    <xf numFmtId="0" fontId="17" fillId="0" borderId="1" xfId="0" applyFont="1" applyBorder="1" applyAlignment="1">
      <alignment horizontal="center"/>
    </xf>
    <xf numFmtId="4" fontId="17" fillId="0" borderId="1" xfId="0" applyNumberFormat="1" applyFont="1" applyBorder="1" applyAlignment="1">
      <alignment horizontal="center"/>
    </xf>
    <xf numFmtId="0" fontId="7" fillId="3" borderId="1" xfId="0" applyFont="1" applyFill="1" applyBorder="1"/>
    <xf numFmtId="0" fontId="5" fillId="9" borderId="1" xfId="0" applyFont="1" applyFill="1" applyBorder="1" applyAlignment="1">
      <alignment horizontal="left"/>
    </xf>
    <xf numFmtId="0" fontId="17" fillId="9" borderId="1" xfId="0" applyFont="1" applyFill="1" applyBorder="1"/>
    <xf numFmtId="0" fontId="19" fillId="0" borderId="0" xfId="0" applyFont="1"/>
    <xf numFmtId="164" fontId="20" fillId="10" borderId="0" xfId="0" applyNumberFormat="1" applyFont="1" applyFill="1"/>
    <xf numFmtId="1" fontId="3" fillId="10" borderId="0" xfId="0" applyNumberFormat="1" applyFont="1" applyFill="1"/>
    <xf numFmtId="164" fontId="20" fillId="11" borderId="0" xfId="0" applyNumberFormat="1" applyFont="1" applyFill="1"/>
    <xf numFmtId="0" fontId="21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/>
    <xf numFmtId="0" fontId="9" fillId="6" borderId="1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6" fillId="0" borderId="8" xfId="0" applyFont="1" applyBorder="1" applyAlignment="1">
      <alignment horizontal="left"/>
    </xf>
    <xf numFmtId="0" fontId="1" fillId="6" borderId="6" xfId="0" applyFont="1" applyFill="1" applyBorder="1" applyAlignment="1">
      <alignment horizontal="left"/>
    </xf>
    <xf numFmtId="0" fontId="9" fillId="6" borderId="6" xfId="0" applyFont="1" applyFill="1" applyBorder="1" applyAlignment="1">
      <alignment horizontal="left"/>
    </xf>
    <xf numFmtId="0" fontId="9" fillId="0" borderId="6" xfId="0" applyFont="1" applyBorder="1" applyAlignment="1">
      <alignment horizontal="center"/>
    </xf>
    <xf numFmtId="164" fontId="9" fillId="0" borderId="0" xfId="0" applyNumberFormat="1" applyFont="1" applyAlignment="1">
      <alignment horizontal="right"/>
    </xf>
    <xf numFmtId="0" fontId="22" fillId="0" borderId="4" xfId="0" applyFont="1" applyBorder="1" applyAlignment="1">
      <alignment horizontal="center"/>
    </xf>
    <xf numFmtId="164" fontId="9" fillId="6" borderId="4" xfId="0" applyNumberFormat="1" applyFont="1" applyFill="1" applyBorder="1" applyAlignment="1">
      <alignment horizontal="right"/>
    </xf>
    <xf numFmtId="164" fontId="9" fillId="6" borderId="6" xfId="0" applyNumberFormat="1" applyFont="1" applyFill="1" applyBorder="1" applyAlignment="1">
      <alignment horizontal="right"/>
    </xf>
    <xf numFmtId="0" fontId="12" fillId="0" borderId="3" xfId="0" applyFont="1" applyBorder="1" applyAlignment="1">
      <alignment horizontal="left"/>
    </xf>
    <xf numFmtId="164" fontId="9" fillId="0" borderId="2" xfId="0" applyNumberFormat="1" applyFont="1" applyBorder="1" applyAlignment="1">
      <alignment horizontal="right"/>
    </xf>
    <xf numFmtId="0" fontId="12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2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64" fontId="9" fillId="9" borderId="2" xfId="0" applyNumberFormat="1" applyFont="1" applyFill="1" applyBorder="1" applyAlignment="1">
      <alignment horizontal="right"/>
    </xf>
    <xf numFmtId="164" fontId="9" fillId="9" borderId="1" xfId="0" applyNumberFormat="1" applyFont="1" applyFill="1" applyBorder="1" applyAlignment="1">
      <alignment horizontal="right"/>
    </xf>
    <xf numFmtId="164" fontId="9" fillId="9" borderId="5" xfId="0" applyNumberFormat="1" applyFont="1" applyFill="1" applyBorder="1" applyAlignment="1">
      <alignment horizontal="right"/>
    </xf>
    <xf numFmtId="164" fontId="9" fillId="6" borderId="5" xfId="0" applyNumberFormat="1" applyFont="1" applyFill="1" applyBorder="1" applyAlignment="1">
      <alignment horizontal="right"/>
    </xf>
    <xf numFmtId="0" fontId="9" fillId="0" borderId="7" xfId="0" applyFont="1" applyBorder="1" applyAlignment="1">
      <alignment horizontal="left"/>
    </xf>
    <xf numFmtId="0" fontId="9" fillId="0" borderId="9" xfId="0" applyFont="1" applyBorder="1" applyAlignment="1">
      <alignment horizontal="center"/>
    </xf>
    <xf numFmtId="164" fontId="9" fillId="0" borderId="9" xfId="0" applyNumberFormat="1" applyFont="1" applyBorder="1" applyAlignment="1">
      <alignment horizontal="right"/>
    </xf>
    <xf numFmtId="0" fontId="25" fillId="0" borderId="1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164" fontId="9" fillId="6" borderId="2" xfId="0" applyNumberFormat="1" applyFont="1" applyFill="1" applyBorder="1" applyAlignment="1">
      <alignment horizontal="right"/>
    </xf>
    <xf numFmtId="0" fontId="9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27" fillId="0" borderId="1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9" fillId="6" borderId="5" xfId="0" applyFont="1" applyFill="1" applyBorder="1" applyAlignment="1">
      <alignment horizontal="center"/>
    </xf>
    <xf numFmtId="164" fontId="9" fillId="9" borderId="6" xfId="0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6" borderId="1" xfId="0" applyFont="1" applyFill="1" applyBorder="1"/>
    <xf numFmtId="164" fontId="12" fillId="0" borderId="1" xfId="0" applyNumberFormat="1" applyFont="1" applyBorder="1" applyAlignment="1">
      <alignment horizontal="right"/>
    </xf>
    <xf numFmtId="0" fontId="9" fillId="0" borderId="0" xfId="0" applyFont="1"/>
    <xf numFmtId="0" fontId="12" fillId="0" borderId="0" xfId="0" applyFont="1" applyAlignment="1">
      <alignment horizontal="center"/>
    </xf>
    <xf numFmtId="164" fontId="9" fillId="1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10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</dxfs>
  <tableStyles count="4">
    <tableStyle name="LISTING GLOBAL 2-style" pivot="0" count="2" xr9:uid="{00000000-0011-0000-FFFF-FFFF00000000}">
      <tableStyleElement type="firstRowStripe" dxfId="9"/>
      <tableStyleElement type="secondRowStripe" dxfId="8"/>
    </tableStyle>
    <tableStyle name="LISTING GLOBAL 2-style 2" pivot="0" count="2" xr9:uid="{00000000-0011-0000-FFFF-FFFF01000000}">
      <tableStyleElement type="firstRowStripe" dxfId="7"/>
      <tableStyleElement type="secondRowStripe" dxfId="6"/>
    </tableStyle>
    <tableStyle name="LISTING GLOBAL 2-style 3" pivot="0" count="2" xr9:uid="{00000000-0011-0000-FFFF-FFFF02000000}">
      <tableStyleElement type="firstRowStripe" dxfId="5"/>
      <tableStyleElement type="secondRowStripe" dxfId="4"/>
    </tableStyle>
    <tableStyle name="LISTING GLOBAL-style" pivot="0" count="4" xr9:uid="{00000000-0011-0000-FFFF-FFFF03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071:G1071" headerRowCount="0">
  <tableColumns count="7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</tableColumns>
  <tableStyleInfo name="LISTING GLOBAL 2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E1574:E1611" headerRowCount="0">
  <tableColumns count="1">
    <tableColumn id="1" xr3:uid="{00000000-0010-0000-0100-000001000000}" name="Column1"/>
  </tableColumns>
  <tableStyleInfo name="LISTING GLOBAL 2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2542:Q2566" headerRowCount="0">
  <tableColumns count="17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9" xr3:uid="{00000000-0010-0000-0200-000009000000}" name="Column9"/>
    <tableColumn id="10" xr3:uid="{00000000-0010-0000-0200-00000A000000}" name="Column10"/>
    <tableColumn id="11" xr3:uid="{00000000-0010-0000-0200-00000B000000}" name="Column11"/>
    <tableColumn id="12" xr3:uid="{00000000-0010-0000-0200-00000C000000}" name="Column12"/>
    <tableColumn id="13" xr3:uid="{00000000-0010-0000-0200-00000D000000}" name="Column13"/>
    <tableColumn id="14" xr3:uid="{00000000-0010-0000-0200-00000E000000}" name="Column14"/>
    <tableColumn id="15" xr3:uid="{00000000-0010-0000-0200-00000F000000}" name="Column15"/>
    <tableColumn id="16" xr3:uid="{00000000-0010-0000-0200-000010000000}" name="Column16"/>
    <tableColumn id="17" xr3:uid="{00000000-0010-0000-0200-000011000000}" name="Column17"/>
  </tableColumns>
  <tableStyleInfo name="LISTING GLOBAL 2-style 3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976"/>
  <sheetViews>
    <sheetView tabSelected="1" workbookViewId="0">
      <selection activeCell="F3" sqref="F3"/>
    </sheetView>
  </sheetViews>
  <sheetFormatPr baseColWidth="10" defaultColWidth="12.6640625" defaultRowHeight="15.75" customHeight="1"/>
  <cols>
    <col min="1" max="1" width="26.21875" customWidth="1"/>
    <col min="2" max="2" width="28.44140625" customWidth="1"/>
    <col min="11" max="11" width="32.33203125" customWidth="1"/>
  </cols>
  <sheetData>
    <row r="1" spans="1:22" ht="54.75" customHeight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4" t="s">
        <v>7</v>
      </c>
      <c r="I1" s="5"/>
      <c r="J1" s="5"/>
      <c r="K1" s="5"/>
      <c r="L1" s="5"/>
      <c r="M1" s="5"/>
      <c r="N1" s="5"/>
      <c r="O1" s="5"/>
      <c r="P1" s="5"/>
      <c r="Q1" s="5"/>
      <c r="R1" s="6" t="s">
        <v>8</v>
      </c>
      <c r="S1" s="6" t="s">
        <v>9</v>
      </c>
      <c r="T1" s="6" t="s">
        <v>10</v>
      </c>
      <c r="U1" s="6" t="s">
        <v>11</v>
      </c>
      <c r="V1" s="6" t="s">
        <v>12</v>
      </c>
    </row>
    <row r="2" spans="1:22" ht="13.8">
      <c r="A2" s="7" t="s">
        <v>13</v>
      </c>
      <c r="B2" s="8" t="s">
        <v>14</v>
      </c>
      <c r="C2" s="9">
        <v>41</v>
      </c>
      <c r="D2" s="9">
        <v>309</v>
      </c>
      <c r="E2" s="10">
        <v>5549.16</v>
      </c>
      <c r="F2" s="12">
        <f t="shared" ref="F2:G2" si="0">D2/5</f>
        <v>61.8</v>
      </c>
      <c r="G2" s="14">
        <f t="shared" si="0"/>
        <v>1109.8319999999999</v>
      </c>
      <c r="H2" s="14">
        <f t="shared" ref="H2:H28" si="1">G2*12.5/100</f>
        <v>138.72899999999998</v>
      </c>
      <c r="R2" s="17"/>
      <c r="S2" s="17">
        <v>31</v>
      </c>
      <c r="T2" s="17">
        <v>39</v>
      </c>
      <c r="U2" s="17">
        <f t="shared" ref="U2:U27" si="2">R2+S2+T2</f>
        <v>70</v>
      </c>
      <c r="V2" s="17">
        <f t="shared" ref="V2:V27" si="3">U2*5</f>
        <v>350</v>
      </c>
    </row>
    <row r="3" spans="1:22" ht="13.8">
      <c r="A3" s="7" t="s">
        <v>13</v>
      </c>
      <c r="B3" s="8" t="s">
        <v>22</v>
      </c>
      <c r="C3" s="9">
        <v>69</v>
      </c>
      <c r="D3" s="9">
        <v>507</v>
      </c>
      <c r="E3" s="10">
        <v>5167.9799999999996</v>
      </c>
      <c r="F3" s="12">
        <f t="shared" ref="F3:G3" si="4">D3/5</f>
        <v>101.4</v>
      </c>
      <c r="G3" s="14">
        <f t="shared" si="4"/>
        <v>1033.596</v>
      </c>
      <c r="H3" s="14">
        <f t="shared" si="1"/>
        <v>129.1995</v>
      </c>
      <c r="R3" s="17"/>
      <c r="S3" s="17">
        <v>7</v>
      </c>
      <c r="T3" s="17">
        <v>89</v>
      </c>
      <c r="U3" s="17">
        <f t="shared" si="2"/>
        <v>96</v>
      </c>
      <c r="V3" s="17">
        <f t="shared" si="3"/>
        <v>480</v>
      </c>
    </row>
    <row r="4" spans="1:22" ht="13.8">
      <c r="A4" s="7" t="s">
        <v>13</v>
      </c>
      <c r="B4" s="8" t="s">
        <v>24</v>
      </c>
      <c r="C4" s="9">
        <v>32</v>
      </c>
      <c r="D4" s="9">
        <v>718</v>
      </c>
      <c r="E4" s="10">
        <v>3742.69</v>
      </c>
      <c r="F4" s="12">
        <f t="shared" ref="F4:G4" si="5">D4/5</f>
        <v>143.6</v>
      </c>
      <c r="G4" s="14">
        <f t="shared" si="5"/>
        <v>748.53800000000001</v>
      </c>
      <c r="H4" s="14">
        <f t="shared" si="1"/>
        <v>93.567250000000001</v>
      </c>
      <c r="R4" s="17"/>
      <c r="S4" s="17">
        <v>67</v>
      </c>
      <c r="T4" s="17">
        <v>33</v>
      </c>
      <c r="U4" s="17">
        <f t="shared" si="2"/>
        <v>100</v>
      </c>
      <c r="V4" s="17">
        <f t="shared" si="3"/>
        <v>500</v>
      </c>
    </row>
    <row r="5" spans="1:22" ht="13.8">
      <c r="A5" s="7" t="s">
        <v>13</v>
      </c>
      <c r="B5" s="8" t="s">
        <v>26</v>
      </c>
      <c r="C5" s="9">
        <v>38</v>
      </c>
      <c r="D5" s="9">
        <v>652</v>
      </c>
      <c r="E5" s="10">
        <v>3034.46</v>
      </c>
      <c r="F5" s="12">
        <f t="shared" ref="F5:G5" si="6">D5/5</f>
        <v>130.4</v>
      </c>
      <c r="G5" s="14">
        <f t="shared" si="6"/>
        <v>606.89200000000005</v>
      </c>
      <c r="H5" s="14">
        <f t="shared" si="1"/>
        <v>75.861500000000007</v>
      </c>
      <c r="R5" s="17">
        <f>288+13</f>
        <v>301</v>
      </c>
      <c r="S5" s="17">
        <f>19+6</f>
        <v>25</v>
      </c>
      <c r="T5" s="17">
        <v>30</v>
      </c>
      <c r="U5" s="17">
        <f t="shared" si="2"/>
        <v>356</v>
      </c>
      <c r="V5" s="17">
        <f t="shared" si="3"/>
        <v>1780</v>
      </c>
    </row>
    <row r="6" spans="1:22" ht="13.8">
      <c r="A6" s="7" t="s">
        <v>13</v>
      </c>
      <c r="B6" s="8" t="s">
        <v>29</v>
      </c>
      <c r="C6" s="9">
        <v>31</v>
      </c>
      <c r="D6" s="9">
        <v>405</v>
      </c>
      <c r="E6" s="10">
        <v>2018.58</v>
      </c>
      <c r="F6" s="12">
        <f t="shared" ref="F6:G6" si="7">D6/5</f>
        <v>81</v>
      </c>
      <c r="G6" s="14">
        <f t="shared" si="7"/>
        <v>403.71600000000001</v>
      </c>
      <c r="H6" s="14">
        <f t="shared" si="1"/>
        <v>50.464500000000001</v>
      </c>
      <c r="R6" s="17">
        <v>10</v>
      </c>
      <c r="S6" s="17">
        <f>50+29</f>
        <v>79</v>
      </c>
      <c r="T6" s="17"/>
      <c r="U6" s="17">
        <f t="shared" si="2"/>
        <v>89</v>
      </c>
      <c r="V6" s="17">
        <f t="shared" si="3"/>
        <v>445</v>
      </c>
    </row>
    <row r="7" spans="1:22" ht="13.8">
      <c r="A7" s="7" t="s">
        <v>13</v>
      </c>
      <c r="B7" s="8" t="s">
        <v>31</v>
      </c>
      <c r="C7" s="9">
        <v>18</v>
      </c>
      <c r="D7" s="9">
        <v>139</v>
      </c>
      <c r="E7" s="10">
        <v>1790.13</v>
      </c>
      <c r="F7" s="12">
        <f t="shared" ref="F7:G7" si="8">D7/5</f>
        <v>27.8</v>
      </c>
      <c r="G7" s="14">
        <f t="shared" si="8"/>
        <v>358.02600000000001</v>
      </c>
      <c r="H7" s="14">
        <f t="shared" si="1"/>
        <v>44.753250000000001</v>
      </c>
      <c r="R7" s="17"/>
      <c r="S7" s="17">
        <v>4</v>
      </c>
      <c r="T7" s="17">
        <v>16</v>
      </c>
      <c r="U7" s="17">
        <f t="shared" si="2"/>
        <v>20</v>
      </c>
      <c r="V7" s="17">
        <f t="shared" si="3"/>
        <v>100</v>
      </c>
    </row>
    <row r="8" spans="1:22" ht="13.8">
      <c r="A8" s="7" t="s">
        <v>13</v>
      </c>
      <c r="B8" s="8" t="s">
        <v>34</v>
      </c>
      <c r="C8" s="9">
        <v>12</v>
      </c>
      <c r="D8" s="9">
        <v>54</v>
      </c>
      <c r="E8" s="10">
        <v>1164.5</v>
      </c>
      <c r="F8" s="12">
        <f t="shared" ref="F8:G8" si="9">D8/5</f>
        <v>10.8</v>
      </c>
      <c r="G8" s="14">
        <f t="shared" si="9"/>
        <v>232.9</v>
      </c>
      <c r="H8" s="14">
        <f t="shared" si="1"/>
        <v>29.112500000000001</v>
      </c>
      <c r="R8" s="17"/>
      <c r="S8" s="17"/>
      <c r="T8" s="17"/>
      <c r="U8" s="17">
        <f t="shared" si="2"/>
        <v>0</v>
      </c>
      <c r="V8" s="17">
        <f t="shared" si="3"/>
        <v>0</v>
      </c>
    </row>
    <row r="9" spans="1:22" ht="13.8">
      <c r="A9" s="7" t="s">
        <v>13</v>
      </c>
      <c r="B9" s="8" t="s">
        <v>36</v>
      </c>
      <c r="C9" s="9">
        <v>18</v>
      </c>
      <c r="D9" s="9">
        <v>132</v>
      </c>
      <c r="E9" s="10">
        <v>1151.22</v>
      </c>
      <c r="F9" s="12">
        <f t="shared" ref="F9:G9" si="10">D9/5</f>
        <v>26.4</v>
      </c>
      <c r="G9" s="14">
        <f t="shared" si="10"/>
        <v>230.244</v>
      </c>
      <c r="H9" s="14">
        <f t="shared" si="1"/>
        <v>28.780500000000004</v>
      </c>
      <c r="R9" s="17"/>
      <c r="S9" s="17">
        <v>9</v>
      </c>
      <c r="T9" s="17">
        <v>7</v>
      </c>
      <c r="U9" s="17">
        <f t="shared" si="2"/>
        <v>16</v>
      </c>
      <c r="V9" s="17">
        <f t="shared" si="3"/>
        <v>80</v>
      </c>
    </row>
    <row r="10" spans="1:22" ht="13.8">
      <c r="A10" s="7" t="s">
        <v>13</v>
      </c>
      <c r="B10" s="8" t="s">
        <v>38</v>
      </c>
      <c r="C10" s="9">
        <v>7</v>
      </c>
      <c r="D10" s="9">
        <v>92</v>
      </c>
      <c r="E10" s="10">
        <v>499.34</v>
      </c>
      <c r="F10" s="12">
        <f t="shared" ref="F10:G10" si="11">D10/5</f>
        <v>18.399999999999999</v>
      </c>
      <c r="G10" s="14">
        <f t="shared" si="11"/>
        <v>99.867999999999995</v>
      </c>
      <c r="H10" s="14">
        <f t="shared" si="1"/>
        <v>12.483499999999999</v>
      </c>
      <c r="R10" s="17"/>
      <c r="S10" s="17">
        <v>10</v>
      </c>
      <c r="T10" s="17">
        <v>7</v>
      </c>
      <c r="U10" s="17">
        <f t="shared" si="2"/>
        <v>17</v>
      </c>
      <c r="V10" s="17">
        <f t="shared" si="3"/>
        <v>85</v>
      </c>
    </row>
    <row r="11" spans="1:22" ht="13.8">
      <c r="A11" s="30" t="s">
        <v>13</v>
      </c>
      <c r="B11" s="8" t="s">
        <v>41</v>
      </c>
      <c r="C11" s="9">
        <v>119</v>
      </c>
      <c r="D11" s="32">
        <v>5649</v>
      </c>
      <c r="E11" s="10">
        <v>21360.35</v>
      </c>
      <c r="F11" s="12">
        <f t="shared" ref="F11:G11" si="12">D11/5</f>
        <v>1129.8</v>
      </c>
      <c r="G11" s="14">
        <f t="shared" si="12"/>
        <v>4272.07</v>
      </c>
      <c r="H11" s="14">
        <f t="shared" si="1"/>
        <v>534.00874999999996</v>
      </c>
      <c r="R11" s="17">
        <v>667</v>
      </c>
      <c r="S11" s="17">
        <v>171</v>
      </c>
      <c r="T11" s="17">
        <v>58</v>
      </c>
      <c r="U11" s="17">
        <f t="shared" si="2"/>
        <v>896</v>
      </c>
      <c r="V11" s="17">
        <f t="shared" si="3"/>
        <v>4480</v>
      </c>
    </row>
    <row r="12" spans="1:22" ht="13.8">
      <c r="A12" s="30" t="s">
        <v>13</v>
      </c>
      <c r="B12" s="8" t="s">
        <v>43</v>
      </c>
      <c r="C12" s="9">
        <v>232</v>
      </c>
      <c r="D12" s="9">
        <v>3170</v>
      </c>
      <c r="E12" s="10">
        <v>12553.15</v>
      </c>
      <c r="F12" s="12">
        <f t="shared" ref="F12:G12" si="13">D12/5</f>
        <v>634</v>
      </c>
      <c r="G12" s="14">
        <f t="shared" si="13"/>
        <v>2510.63</v>
      </c>
      <c r="H12" s="14">
        <f t="shared" si="1"/>
        <v>313.82875000000001</v>
      </c>
      <c r="R12" s="17">
        <v>156</v>
      </c>
      <c r="S12" s="17">
        <v>242</v>
      </c>
      <c r="T12" s="17">
        <v>112</v>
      </c>
      <c r="U12" s="17">
        <f t="shared" si="2"/>
        <v>510</v>
      </c>
      <c r="V12" s="17">
        <f t="shared" si="3"/>
        <v>2550</v>
      </c>
    </row>
    <row r="13" spans="1:22" ht="13.8">
      <c r="A13" s="30" t="s">
        <v>13</v>
      </c>
      <c r="B13" s="8" t="s">
        <v>46</v>
      </c>
      <c r="C13" s="9">
        <v>121</v>
      </c>
      <c r="D13" s="32">
        <v>3746</v>
      </c>
      <c r="E13" s="10">
        <v>11901.23</v>
      </c>
      <c r="F13" s="12">
        <f t="shared" ref="F13:G13" si="14">D13/5</f>
        <v>749.2</v>
      </c>
      <c r="G13" s="14">
        <f t="shared" si="14"/>
        <v>2380.2460000000001</v>
      </c>
      <c r="H13" s="14">
        <f t="shared" si="1"/>
        <v>297.53075000000001</v>
      </c>
      <c r="R13" s="17">
        <f>450+37</f>
        <v>487</v>
      </c>
      <c r="S13" s="17">
        <v>127</v>
      </c>
      <c r="T13" s="17">
        <v>59</v>
      </c>
      <c r="U13" s="17">
        <f t="shared" si="2"/>
        <v>673</v>
      </c>
      <c r="V13" s="17">
        <f t="shared" si="3"/>
        <v>3365</v>
      </c>
    </row>
    <row r="14" spans="1:22" ht="13.8">
      <c r="A14" s="30" t="s">
        <v>13</v>
      </c>
      <c r="B14" s="8" t="s">
        <v>48</v>
      </c>
      <c r="C14" s="9">
        <v>49</v>
      </c>
      <c r="D14" s="9">
        <v>2321</v>
      </c>
      <c r="E14" s="10">
        <v>8102.49</v>
      </c>
      <c r="F14" s="12">
        <f t="shared" ref="F14:G14" si="15">D14/5</f>
        <v>464.2</v>
      </c>
      <c r="G14" s="14">
        <f t="shared" si="15"/>
        <v>1620.498</v>
      </c>
      <c r="H14" s="14">
        <f t="shared" si="1"/>
        <v>202.56225000000003</v>
      </c>
      <c r="R14" s="17">
        <f>317+19</f>
        <v>336</v>
      </c>
      <c r="S14" s="17">
        <v>11</v>
      </c>
      <c r="T14" s="17">
        <v>98</v>
      </c>
      <c r="U14" s="17">
        <f t="shared" si="2"/>
        <v>445</v>
      </c>
      <c r="V14" s="17">
        <f t="shared" si="3"/>
        <v>2225</v>
      </c>
    </row>
    <row r="15" spans="1:22" ht="13.8">
      <c r="A15" s="30" t="s">
        <v>13</v>
      </c>
      <c r="B15" s="8" t="s">
        <v>51</v>
      </c>
      <c r="C15" s="9">
        <v>67</v>
      </c>
      <c r="D15" s="9">
        <v>1057</v>
      </c>
      <c r="E15" s="10">
        <v>6252.5</v>
      </c>
      <c r="F15" s="12">
        <f t="shared" ref="F15:G15" si="16">D15/5</f>
        <v>211.4</v>
      </c>
      <c r="G15" s="14">
        <f t="shared" si="16"/>
        <v>1250.5</v>
      </c>
      <c r="H15" s="14">
        <f t="shared" si="1"/>
        <v>156.3125</v>
      </c>
      <c r="R15" s="17">
        <v>50</v>
      </c>
      <c r="S15" s="17">
        <v>130</v>
      </c>
      <c r="T15" s="17">
        <v>21</v>
      </c>
      <c r="U15" s="17">
        <f t="shared" si="2"/>
        <v>201</v>
      </c>
      <c r="V15" s="17">
        <f t="shared" si="3"/>
        <v>1005</v>
      </c>
    </row>
    <row r="16" spans="1:22" ht="13.8">
      <c r="A16" s="30" t="s">
        <v>13</v>
      </c>
      <c r="B16" s="36" t="s">
        <v>54</v>
      </c>
      <c r="C16" s="9">
        <v>41</v>
      </c>
      <c r="D16" s="9">
        <v>1106</v>
      </c>
      <c r="E16" s="10">
        <v>3478.79</v>
      </c>
      <c r="F16" s="12">
        <f t="shared" ref="F16:G16" si="17">D16/5</f>
        <v>221.2</v>
      </c>
      <c r="G16" s="14">
        <f t="shared" si="17"/>
        <v>695.75800000000004</v>
      </c>
      <c r="H16" s="14">
        <f t="shared" si="1"/>
        <v>86.969750000000005</v>
      </c>
      <c r="R16" s="17">
        <v>168</v>
      </c>
      <c r="S16" s="17">
        <v>7</v>
      </c>
      <c r="T16" s="17">
        <v>16</v>
      </c>
      <c r="U16" s="17">
        <f t="shared" si="2"/>
        <v>191</v>
      </c>
      <c r="V16" s="17">
        <f t="shared" si="3"/>
        <v>955</v>
      </c>
    </row>
    <row r="17" spans="1:22" ht="13.8">
      <c r="A17" s="30" t="s">
        <v>13</v>
      </c>
      <c r="B17" s="8" t="s">
        <v>56</v>
      </c>
      <c r="C17" s="9">
        <v>17</v>
      </c>
      <c r="D17" s="9">
        <v>792</v>
      </c>
      <c r="E17" s="10">
        <v>2935.31</v>
      </c>
      <c r="F17" s="12">
        <f t="shared" ref="F17:G17" si="18">D17/5</f>
        <v>158.4</v>
      </c>
      <c r="G17" s="14">
        <f t="shared" si="18"/>
        <v>587.06200000000001</v>
      </c>
      <c r="H17" s="14">
        <f t="shared" si="1"/>
        <v>73.382750000000001</v>
      </c>
      <c r="R17" s="17">
        <v>176</v>
      </c>
      <c r="S17" s="17"/>
      <c r="T17" s="17"/>
      <c r="U17" s="17">
        <f t="shared" si="2"/>
        <v>176</v>
      </c>
      <c r="V17" s="17">
        <f t="shared" si="3"/>
        <v>880</v>
      </c>
    </row>
    <row r="18" spans="1:22" ht="13.8">
      <c r="A18" s="30" t="s">
        <v>13</v>
      </c>
      <c r="B18" s="8" t="s">
        <v>58</v>
      </c>
      <c r="C18" s="9">
        <v>25</v>
      </c>
      <c r="D18" s="9">
        <v>808</v>
      </c>
      <c r="E18" s="10">
        <v>2857.42</v>
      </c>
      <c r="F18" s="12">
        <f t="shared" ref="F18:G18" si="19">D18/5</f>
        <v>161.6</v>
      </c>
      <c r="G18" s="14">
        <f t="shared" si="19"/>
        <v>571.48400000000004</v>
      </c>
      <c r="H18" s="14">
        <f t="shared" si="1"/>
        <v>71.435500000000005</v>
      </c>
      <c r="R18" s="17">
        <v>54</v>
      </c>
      <c r="S18" s="17">
        <v>35</v>
      </c>
      <c r="T18" s="17">
        <v>11</v>
      </c>
      <c r="U18" s="17">
        <f t="shared" si="2"/>
        <v>100</v>
      </c>
      <c r="V18" s="17">
        <f t="shared" si="3"/>
        <v>500</v>
      </c>
    </row>
    <row r="19" spans="1:22" ht="13.8">
      <c r="A19" s="30" t="s">
        <v>13</v>
      </c>
      <c r="B19" s="8" t="s">
        <v>60</v>
      </c>
      <c r="C19" s="9">
        <v>36</v>
      </c>
      <c r="D19" s="9">
        <v>295</v>
      </c>
      <c r="E19" s="10">
        <v>2337.56</v>
      </c>
      <c r="F19" s="12">
        <f t="shared" ref="F19:G19" si="20">D19/5</f>
        <v>59</v>
      </c>
      <c r="G19" s="14">
        <f t="shared" si="20"/>
        <v>467.512</v>
      </c>
      <c r="H19" s="14">
        <f t="shared" si="1"/>
        <v>58.438999999999993</v>
      </c>
      <c r="R19" s="17">
        <v>43</v>
      </c>
      <c r="S19" s="17"/>
      <c r="T19" s="17">
        <v>21</v>
      </c>
      <c r="U19" s="17">
        <f t="shared" si="2"/>
        <v>64</v>
      </c>
      <c r="V19" s="17">
        <f t="shared" si="3"/>
        <v>320</v>
      </c>
    </row>
    <row r="20" spans="1:22" ht="13.8">
      <c r="A20" s="30" t="s">
        <v>13</v>
      </c>
      <c r="B20" s="8" t="s">
        <v>62</v>
      </c>
      <c r="C20" s="9">
        <v>7</v>
      </c>
      <c r="D20" s="9">
        <v>70</v>
      </c>
      <c r="E20" s="10">
        <v>1974.18</v>
      </c>
      <c r="F20" s="12">
        <f t="shared" ref="F20:G20" si="21">D20/5</f>
        <v>14</v>
      </c>
      <c r="G20" s="14">
        <f t="shared" si="21"/>
        <v>394.83600000000001</v>
      </c>
      <c r="H20" s="14">
        <f t="shared" si="1"/>
        <v>49.354500000000002</v>
      </c>
      <c r="R20" s="17"/>
      <c r="S20" s="17"/>
      <c r="T20" s="17">
        <v>14</v>
      </c>
      <c r="U20" s="17">
        <f t="shared" si="2"/>
        <v>14</v>
      </c>
      <c r="V20" s="17">
        <f t="shared" si="3"/>
        <v>70</v>
      </c>
    </row>
    <row r="21" spans="1:22" ht="13.8">
      <c r="A21" s="30" t="s">
        <v>13</v>
      </c>
      <c r="B21" s="8" t="s">
        <v>64</v>
      </c>
      <c r="C21" s="9">
        <v>34</v>
      </c>
      <c r="D21" s="9">
        <v>764</v>
      </c>
      <c r="E21" s="10">
        <v>1848.34</v>
      </c>
      <c r="F21" s="12">
        <f t="shared" ref="F21:G21" si="22">D21/5</f>
        <v>152.80000000000001</v>
      </c>
      <c r="G21" s="14">
        <f t="shared" si="22"/>
        <v>369.66800000000001</v>
      </c>
      <c r="H21" s="14">
        <f t="shared" si="1"/>
        <v>46.208500000000001</v>
      </c>
      <c r="R21" s="17">
        <v>99</v>
      </c>
      <c r="S21" s="17">
        <v>50</v>
      </c>
      <c r="T21" s="17">
        <v>3</v>
      </c>
      <c r="U21" s="17">
        <f t="shared" si="2"/>
        <v>152</v>
      </c>
      <c r="V21" s="17">
        <f t="shared" si="3"/>
        <v>760</v>
      </c>
    </row>
    <row r="22" spans="1:22" ht="13.8">
      <c r="A22" s="30" t="s">
        <v>13</v>
      </c>
      <c r="B22" s="8" t="s">
        <v>66</v>
      </c>
      <c r="C22" s="9">
        <v>9</v>
      </c>
      <c r="D22" s="9">
        <v>653</v>
      </c>
      <c r="E22" s="10">
        <v>1602.58</v>
      </c>
      <c r="F22" s="12">
        <f t="shared" ref="F22:G22" si="23">D22/5</f>
        <v>130.6</v>
      </c>
      <c r="G22" s="14">
        <f t="shared" si="23"/>
        <v>320.51599999999996</v>
      </c>
      <c r="H22" s="14">
        <f t="shared" si="1"/>
        <v>40.064499999999995</v>
      </c>
      <c r="R22" s="17">
        <v>126</v>
      </c>
      <c r="S22" s="17"/>
      <c r="T22" s="17">
        <v>5</v>
      </c>
      <c r="U22" s="17">
        <f t="shared" si="2"/>
        <v>131</v>
      </c>
      <c r="V22" s="17">
        <f t="shared" si="3"/>
        <v>655</v>
      </c>
    </row>
    <row r="23" spans="1:22" ht="13.8">
      <c r="A23" s="30" t="s">
        <v>13</v>
      </c>
      <c r="B23" s="8" t="s">
        <v>68</v>
      </c>
      <c r="C23" s="9">
        <v>13</v>
      </c>
      <c r="D23" s="9">
        <v>166</v>
      </c>
      <c r="E23" s="10">
        <v>1573.02</v>
      </c>
      <c r="F23" s="12">
        <f t="shared" ref="F23:G23" si="24">D23/5</f>
        <v>33.200000000000003</v>
      </c>
      <c r="G23" s="14">
        <f t="shared" si="24"/>
        <v>314.60399999999998</v>
      </c>
      <c r="H23" s="14">
        <f t="shared" si="1"/>
        <v>39.325499999999998</v>
      </c>
      <c r="R23" s="17"/>
      <c r="S23" s="17">
        <v>10</v>
      </c>
      <c r="T23" s="17">
        <v>24</v>
      </c>
      <c r="U23" s="17">
        <f t="shared" si="2"/>
        <v>34</v>
      </c>
      <c r="V23" s="17">
        <f t="shared" si="3"/>
        <v>170</v>
      </c>
    </row>
    <row r="24" spans="1:22" ht="13.8">
      <c r="A24" s="30" t="s">
        <v>13</v>
      </c>
      <c r="B24" s="8" t="s">
        <v>72</v>
      </c>
      <c r="C24" s="9">
        <v>26</v>
      </c>
      <c r="D24" s="9">
        <v>82</v>
      </c>
      <c r="E24" s="10">
        <v>1400.12</v>
      </c>
      <c r="F24" s="12">
        <f t="shared" ref="F24:G24" si="25">D24/5</f>
        <v>16.399999999999999</v>
      </c>
      <c r="G24" s="14">
        <f t="shared" si="25"/>
        <v>280.024</v>
      </c>
      <c r="H24" s="14">
        <f t="shared" si="1"/>
        <v>35.003</v>
      </c>
      <c r="R24" s="17"/>
      <c r="S24" s="17"/>
      <c r="T24" s="17"/>
      <c r="U24" s="17">
        <f t="shared" si="2"/>
        <v>0</v>
      </c>
      <c r="V24" s="17">
        <f t="shared" si="3"/>
        <v>0</v>
      </c>
    </row>
    <row r="25" spans="1:22" ht="13.8">
      <c r="A25" s="30" t="s">
        <v>13</v>
      </c>
      <c r="B25" s="8" t="s">
        <v>76</v>
      </c>
      <c r="C25" s="9">
        <v>7</v>
      </c>
      <c r="D25" s="9">
        <v>28</v>
      </c>
      <c r="E25" s="10">
        <v>768.21</v>
      </c>
      <c r="F25" s="12">
        <f t="shared" ref="F25:G25" si="26">D25/5</f>
        <v>5.6</v>
      </c>
      <c r="G25" s="14">
        <f t="shared" si="26"/>
        <v>153.642</v>
      </c>
      <c r="H25" s="14">
        <f t="shared" si="1"/>
        <v>19.205249999999999</v>
      </c>
      <c r="R25" s="17"/>
      <c r="S25" s="17"/>
      <c r="T25" s="17">
        <v>5</v>
      </c>
      <c r="U25" s="17">
        <f t="shared" si="2"/>
        <v>5</v>
      </c>
      <c r="V25" s="17">
        <f t="shared" si="3"/>
        <v>25</v>
      </c>
    </row>
    <row r="26" spans="1:22" ht="13.8">
      <c r="A26" s="40" t="s">
        <v>78</v>
      </c>
      <c r="B26" s="41" t="s">
        <v>79</v>
      </c>
      <c r="C26" s="42">
        <v>73</v>
      </c>
      <c r="D26" s="42">
        <v>479</v>
      </c>
      <c r="E26" s="43">
        <v>7213</v>
      </c>
      <c r="F26" s="12">
        <f t="shared" ref="F26:G26" si="27">D26/5</f>
        <v>95.8</v>
      </c>
      <c r="G26" s="14">
        <f t="shared" si="27"/>
        <v>1442.6</v>
      </c>
      <c r="H26" s="14">
        <f t="shared" si="1"/>
        <v>180.32499999999999</v>
      </c>
      <c r="R26" s="17"/>
      <c r="S26" s="17"/>
      <c r="T26" s="17">
        <f>33+55</f>
        <v>88</v>
      </c>
      <c r="U26" s="17">
        <f t="shared" si="2"/>
        <v>88</v>
      </c>
      <c r="V26" s="17">
        <f t="shared" si="3"/>
        <v>440</v>
      </c>
    </row>
    <row r="27" spans="1:22" ht="13.8">
      <c r="A27" s="40" t="s">
        <v>82</v>
      </c>
      <c r="B27" s="44" t="s">
        <v>83</v>
      </c>
      <c r="C27" s="42">
        <v>25</v>
      </c>
      <c r="D27" s="42">
        <v>146</v>
      </c>
      <c r="E27" s="43">
        <v>3020.9</v>
      </c>
      <c r="F27" s="12">
        <f t="shared" ref="F27:G27" si="28">D27/5</f>
        <v>29.2</v>
      </c>
      <c r="G27" s="14">
        <f t="shared" si="28"/>
        <v>604.18000000000006</v>
      </c>
      <c r="H27" s="14">
        <f t="shared" si="1"/>
        <v>75.522500000000008</v>
      </c>
      <c r="R27" s="17"/>
      <c r="S27" s="17"/>
      <c r="T27" s="17">
        <v>31</v>
      </c>
      <c r="U27" s="17">
        <f t="shared" si="2"/>
        <v>31</v>
      </c>
      <c r="V27" s="17">
        <f t="shared" si="3"/>
        <v>155</v>
      </c>
    </row>
    <row r="28" spans="1:22" ht="13.8">
      <c r="A28" s="40" t="s">
        <v>85</v>
      </c>
      <c r="B28" s="44" t="s">
        <v>86</v>
      </c>
      <c r="C28" s="42">
        <v>48</v>
      </c>
      <c r="D28" s="42">
        <f>28*5</f>
        <v>140</v>
      </c>
      <c r="E28" s="43">
        <v>2048</v>
      </c>
      <c r="F28" s="12">
        <f t="shared" ref="F28:G28" si="29">D28/5</f>
        <v>28</v>
      </c>
      <c r="G28" s="14">
        <f t="shared" si="29"/>
        <v>409.6</v>
      </c>
      <c r="H28" s="14">
        <f t="shared" si="1"/>
        <v>51.2</v>
      </c>
      <c r="R28" s="17"/>
      <c r="S28" s="17"/>
      <c r="T28" s="17"/>
      <c r="U28" s="17"/>
      <c r="V28" s="17"/>
    </row>
    <row r="29" spans="1:22" ht="13.8">
      <c r="A29" s="30" t="s">
        <v>13</v>
      </c>
      <c r="B29" s="36" t="s">
        <v>88</v>
      </c>
      <c r="C29" s="9"/>
      <c r="D29" s="9">
        <f>F29*5</f>
        <v>2240</v>
      </c>
      <c r="E29" s="10"/>
      <c r="F29" s="12">
        <f>128+320</f>
        <v>448</v>
      </c>
      <c r="G29" s="14">
        <v>0.5</v>
      </c>
      <c r="H29" s="14">
        <f>F29*G29</f>
        <v>224</v>
      </c>
      <c r="R29" s="45"/>
      <c r="S29" s="45"/>
      <c r="T29" s="45"/>
      <c r="U29" s="45"/>
      <c r="V29" s="45">
        <f t="shared" ref="V29:V37" si="30">U29*5</f>
        <v>0</v>
      </c>
    </row>
    <row r="30" spans="1:22" ht="13.8">
      <c r="A30" s="46" t="s">
        <v>91</v>
      </c>
      <c r="B30" s="36" t="s">
        <v>92</v>
      </c>
      <c r="C30" s="32">
        <v>2</v>
      </c>
      <c r="D30" s="32">
        <v>145</v>
      </c>
      <c r="E30" s="47">
        <v>2156</v>
      </c>
      <c r="F30" s="12">
        <f t="shared" ref="F30:G30" si="31">D30/5</f>
        <v>29</v>
      </c>
      <c r="G30" s="14">
        <f t="shared" si="31"/>
        <v>431.2</v>
      </c>
      <c r="H30" s="14">
        <f t="shared" ref="H30:H37" si="32">G30*12.5/100</f>
        <v>53.9</v>
      </c>
      <c r="R30" s="17"/>
      <c r="S30" s="17"/>
      <c r="T30" s="17">
        <f>24+5</f>
        <v>29</v>
      </c>
      <c r="U30" s="17">
        <f t="shared" ref="U30:U37" si="33">R30+S30+T30</f>
        <v>29</v>
      </c>
      <c r="V30" s="17">
        <f t="shared" si="30"/>
        <v>145</v>
      </c>
    </row>
    <row r="31" spans="1:22" ht="13.8">
      <c r="A31" s="46" t="s">
        <v>91</v>
      </c>
      <c r="B31" s="36" t="s">
        <v>96</v>
      </c>
      <c r="C31" s="32">
        <v>32</v>
      </c>
      <c r="D31" s="32">
        <v>268</v>
      </c>
      <c r="E31" s="47">
        <v>2478.21</v>
      </c>
      <c r="F31" s="12">
        <f t="shared" ref="F31:G31" si="34">D31/5</f>
        <v>53.6</v>
      </c>
      <c r="G31" s="14">
        <f t="shared" si="34"/>
        <v>495.642</v>
      </c>
      <c r="H31" s="14">
        <f t="shared" si="32"/>
        <v>61.955249999999999</v>
      </c>
      <c r="R31" s="17">
        <v>54</v>
      </c>
      <c r="S31" s="17"/>
      <c r="T31" s="17">
        <v>13</v>
      </c>
      <c r="U31" s="17">
        <f t="shared" si="33"/>
        <v>67</v>
      </c>
      <c r="V31" s="17">
        <f t="shared" si="30"/>
        <v>335</v>
      </c>
    </row>
    <row r="32" spans="1:22" ht="13.8">
      <c r="A32" s="46" t="s">
        <v>91</v>
      </c>
      <c r="B32" s="8" t="s">
        <v>98</v>
      </c>
      <c r="C32" s="9">
        <v>52</v>
      </c>
      <c r="D32" s="9">
        <v>452</v>
      </c>
      <c r="E32" s="47">
        <v>4487.87</v>
      </c>
      <c r="F32" s="12">
        <f t="shared" ref="F32:G32" si="35">D32/5</f>
        <v>90.4</v>
      </c>
      <c r="G32" s="14">
        <f t="shared" si="35"/>
        <v>897.57399999999996</v>
      </c>
      <c r="H32" s="14">
        <f t="shared" si="32"/>
        <v>112.19674999999999</v>
      </c>
      <c r="R32" s="17">
        <v>22</v>
      </c>
      <c r="S32" s="17"/>
      <c r="T32" s="17">
        <f>26+8+15</f>
        <v>49</v>
      </c>
      <c r="U32" s="17">
        <f t="shared" si="33"/>
        <v>71</v>
      </c>
      <c r="V32" s="17">
        <f t="shared" si="30"/>
        <v>355</v>
      </c>
    </row>
    <row r="33" spans="1:22" ht="13.8">
      <c r="A33" s="46" t="s">
        <v>91</v>
      </c>
      <c r="B33" s="8" t="s">
        <v>101</v>
      </c>
      <c r="C33" s="9">
        <v>48</v>
      </c>
      <c r="D33" s="9">
        <v>1062</v>
      </c>
      <c r="E33" s="10">
        <v>2764.04</v>
      </c>
      <c r="F33" s="12">
        <f t="shared" ref="F33:G33" si="36">D33/5</f>
        <v>212.4</v>
      </c>
      <c r="G33" s="14">
        <f t="shared" si="36"/>
        <v>552.80799999999999</v>
      </c>
      <c r="H33" s="14">
        <f t="shared" si="32"/>
        <v>69.100999999999999</v>
      </c>
      <c r="R33" s="17">
        <v>182</v>
      </c>
      <c r="S33" s="17">
        <v>17</v>
      </c>
      <c r="T33" s="17">
        <v>29</v>
      </c>
      <c r="U33" s="17">
        <f t="shared" si="33"/>
        <v>228</v>
      </c>
      <c r="V33" s="17">
        <f t="shared" si="30"/>
        <v>1140</v>
      </c>
    </row>
    <row r="34" spans="1:22" ht="13.8">
      <c r="A34" s="46" t="s">
        <v>91</v>
      </c>
      <c r="B34" s="8" t="s">
        <v>106</v>
      </c>
      <c r="C34" s="9">
        <v>16</v>
      </c>
      <c r="D34" s="9">
        <v>269</v>
      </c>
      <c r="E34" s="10">
        <v>2358.92</v>
      </c>
      <c r="F34" s="12">
        <f t="shared" ref="F34:G34" si="37">D34/5</f>
        <v>53.8</v>
      </c>
      <c r="G34" s="14">
        <f t="shared" si="37"/>
        <v>471.78399999999999</v>
      </c>
      <c r="H34" s="14">
        <f t="shared" si="32"/>
        <v>58.972999999999999</v>
      </c>
      <c r="R34" s="17">
        <v>5</v>
      </c>
      <c r="S34" s="17"/>
      <c r="T34" s="17"/>
      <c r="U34" s="17">
        <f t="shared" si="33"/>
        <v>5</v>
      </c>
      <c r="V34" s="17">
        <f t="shared" si="30"/>
        <v>25</v>
      </c>
    </row>
    <row r="35" spans="1:22" ht="13.8">
      <c r="A35" s="46" t="s">
        <v>91</v>
      </c>
      <c r="B35" s="8" t="s">
        <v>109</v>
      </c>
      <c r="C35" s="9">
        <v>13</v>
      </c>
      <c r="D35" s="9">
        <v>34</v>
      </c>
      <c r="E35" s="10">
        <v>1537.78</v>
      </c>
      <c r="F35" s="12">
        <f t="shared" ref="F35:G35" si="38">D35/5</f>
        <v>6.8</v>
      </c>
      <c r="G35" s="14">
        <f t="shared" si="38"/>
        <v>307.55599999999998</v>
      </c>
      <c r="H35" s="14">
        <f t="shared" si="32"/>
        <v>38.444499999999998</v>
      </c>
      <c r="R35" s="17"/>
      <c r="S35" s="17"/>
      <c r="T35" s="17"/>
      <c r="U35" s="17">
        <f t="shared" si="33"/>
        <v>0</v>
      </c>
      <c r="V35" s="17">
        <f t="shared" si="30"/>
        <v>0</v>
      </c>
    </row>
    <row r="36" spans="1:22" ht="13.8">
      <c r="A36" s="46" t="s">
        <v>91</v>
      </c>
      <c r="B36" s="8" t="s">
        <v>111</v>
      </c>
      <c r="C36" s="9">
        <v>21</v>
      </c>
      <c r="D36" s="9">
        <v>175</v>
      </c>
      <c r="E36" s="10">
        <v>1486.5</v>
      </c>
      <c r="F36" s="12">
        <f t="shared" ref="F36:G36" si="39">D36/5</f>
        <v>35</v>
      </c>
      <c r="G36" s="14">
        <f t="shared" si="39"/>
        <v>297.3</v>
      </c>
      <c r="H36" s="14">
        <f t="shared" si="32"/>
        <v>37.162500000000001</v>
      </c>
      <c r="R36" s="17">
        <v>13</v>
      </c>
      <c r="S36" s="17"/>
      <c r="T36" s="17">
        <v>11</v>
      </c>
      <c r="U36" s="17">
        <f t="shared" si="33"/>
        <v>24</v>
      </c>
      <c r="V36" s="17">
        <f t="shared" si="30"/>
        <v>120</v>
      </c>
    </row>
    <row r="37" spans="1:22" ht="13.8">
      <c r="A37" s="46" t="s">
        <v>91</v>
      </c>
      <c r="B37" s="36" t="s">
        <v>115</v>
      </c>
      <c r="C37" s="32">
        <v>30</v>
      </c>
      <c r="D37" s="32">
        <v>474</v>
      </c>
      <c r="E37" s="47">
        <v>3633.21</v>
      </c>
      <c r="F37" s="12">
        <f t="shared" ref="F37:G37" si="40">D37/5</f>
        <v>94.8</v>
      </c>
      <c r="G37" s="14">
        <f t="shared" si="40"/>
        <v>726.64200000000005</v>
      </c>
      <c r="H37" s="14">
        <f t="shared" si="32"/>
        <v>90.830250000000021</v>
      </c>
      <c r="R37" s="17">
        <v>35</v>
      </c>
      <c r="S37" s="17">
        <v>5</v>
      </c>
      <c r="T37" s="17">
        <v>22</v>
      </c>
      <c r="U37" s="17">
        <f t="shared" si="33"/>
        <v>62</v>
      </c>
      <c r="V37" s="17">
        <f t="shared" si="30"/>
        <v>310</v>
      </c>
    </row>
    <row r="38" spans="1:22" ht="13.8">
      <c r="A38" s="50"/>
      <c r="B38" s="51"/>
      <c r="C38" s="52"/>
      <c r="D38" s="52"/>
      <c r="E38" s="53"/>
      <c r="F38" s="54"/>
      <c r="G38" s="54"/>
      <c r="H38" s="54"/>
      <c r="K38" s="19"/>
      <c r="M38" s="19"/>
      <c r="R38" s="55"/>
      <c r="S38" s="55"/>
      <c r="T38" s="55"/>
      <c r="U38" s="55"/>
      <c r="V38" s="55"/>
    </row>
    <row r="39" spans="1:22" ht="13.8">
      <c r="A39" s="56" t="s">
        <v>121</v>
      </c>
      <c r="B39" s="57" t="s">
        <v>122</v>
      </c>
      <c r="C39" s="58">
        <v>98</v>
      </c>
      <c r="D39" s="58">
        <v>1245</v>
      </c>
      <c r="E39" s="59">
        <v>15696.19</v>
      </c>
      <c r="F39" s="12">
        <f t="shared" ref="F39:G39" si="41">D39/5</f>
        <v>249</v>
      </c>
      <c r="G39" s="60">
        <f t="shared" si="41"/>
        <v>3139.2380000000003</v>
      </c>
      <c r="H39" s="14">
        <f t="shared" ref="H39:H45" si="42">G39*12.5/100</f>
        <v>392.40475000000004</v>
      </c>
      <c r="R39" s="17"/>
      <c r="S39" s="17"/>
      <c r="T39" s="17"/>
      <c r="U39" s="17">
        <f>U47+U48+U49+U56+U50+U51+U52+U53+U54+U55</f>
        <v>876</v>
      </c>
      <c r="V39" s="17">
        <f t="shared" ref="V39:V45" si="43">U39*5</f>
        <v>4380</v>
      </c>
    </row>
    <row r="40" spans="1:22" ht="13.8">
      <c r="A40" s="56" t="s">
        <v>126</v>
      </c>
      <c r="B40" s="61" t="s">
        <v>128</v>
      </c>
      <c r="C40" s="9">
        <v>70</v>
      </c>
      <c r="D40" s="9">
        <v>955</v>
      </c>
      <c r="E40" s="10">
        <v>6271.8</v>
      </c>
      <c r="F40" s="12">
        <f t="shared" ref="F40:G40" si="44">D40/5</f>
        <v>191</v>
      </c>
      <c r="G40" s="14">
        <f t="shared" si="44"/>
        <v>1254.3600000000001</v>
      </c>
      <c r="H40" s="14">
        <f t="shared" si="42"/>
        <v>156.79500000000002</v>
      </c>
      <c r="R40" s="17"/>
      <c r="S40" s="17"/>
      <c r="T40" s="17"/>
      <c r="U40" s="17"/>
      <c r="V40" s="17">
        <f t="shared" si="43"/>
        <v>0</v>
      </c>
    </row>
    <row r="41" spans="1:22" ht="13.8">
      <c r="A41" s="56" t="s">
        <v>130</v>
      </c>
      <c r="B41" s="62" t="s">
        <v>131</v>
      </c>
      <c r="C41" s="58">
        <v>48</v>
      </c>
      <c r="D41" s="58">
        <v>687</v>
      </c>
      <c r="E41" s="10">
        <v>6231</v>
      </c>
      <c r="F41" s="12">
        <f t="shared" ref="F41:G41" si="45">D41/5</f>
        <v>137.4</v>
      </c>
      <c r="G41" s="14">
        <f t="shared" si="45"/>
        <v>1246.2</v>
      </c>
      <c r="H41" s="14">
        <f t="shared" si="42"/>
        <v>155.77500000000001</v>
      </c>
      <c r="R41" s="17"/>
      <c r="S41" s="17"/>
      <c r="T41" s="17"/>
      <c r="U41" s="17"/>
      <c r="V41" s="17">
        <f t="shared" si="43"/>
        <v>0</v>
      </c>
    </row>
    <row r="42" spans="1:22" ht="13.8">
      <c r="A42" s="56" t="s">
        <v>135</v>
      </c>
      <c r="B42" s="8" t="s">
        <v>135</v>
      </c>
      <c r="C42" s="9">
        <v>63</v>
      </c>
      <c r="D42" s="9">
        <v>783</v>
      </c>
      <c r="E42" s="10">
        <v>7770.86</v>
      </c>
      <c r="F42" s="12">
        <f t="shared" ref="F42:G42" si="46">D42/5</f>
        <v>156.6</v>
      </c>
      <c r="G42" s="14">
        <f t="shared" si="46"/>
        <v>1554.172</v>
      </c>
      <c r="H42" s="14">
        <f t="shared" si="42"/>
        <v>194.2715</v>
      </c>
      <c r="R42" s="17"/>
      <c r="S42" s="17"/>
      <c r="T42" s="17"/>
      <c r="U42" s="17"/>
      <c r="V42" s="17">
        <f t="shared" si="43"/>
        <v>0</v>
      </c>
    </row>
    <row r="43" spans="1:22" ht="13.8">
      <c r="A43" s="56" t="s">
        <v>139</v>
      </c>
      <c r="B43" s="8" t="s">
        <v>140</v>
      </c>
      <c r="C43" s="9">
        <v>13</v>
      </c>
      <c r="D43" s="9">
        <v>90</v>
      </c>
      <c r="E43" s="10">
        <v>830.18</v>
      </c>
      <c r="F43" s="12">
        <f t="shared" ref="F43:G43" si="47">D43/5</f>
        <v>18</v>
      </c>
      <c r="G43" s="14">
        <f t="shared" si="47"/>
        <v>166.036</v>
      </c>
      <c r="H43" s="14">
        <f t="shared" si="42"/>
        <v>20.754499999999997</v>
      </c>
      <c r="R43" s="17"/>
      <c r="S43" s="17"/>
      <c r="T43" s="17"/>
      <c r="U43" s="17">
        <f t="shared" ref="U43:U44" si="48">R43+S43+T43</f>
        <v>0</v>
      </c>
      <c r="V43" s="17">
        <f t="shared" si="43"/>
        <v>0</v>
      </c>
    </row>
    <row r="44" spans="1:22" ht="13.8">
      <c r="A44" s="56" t="s">
        <v>135</v>
      </c>
      <c r="B44" s="8" t="s">
        <v>145</v>
      </c>
      <c r="C44" s="9">
        <v>11</v>
      </c>
      <c r="D44" s="9">
        <v>70</v>
      </c>
      <c r="E44" s="10">
        <v>797.5</v>
      </c>
      <c r="F44" s="12">
        <f t="shared" ref="F44:G44" si="49">D44/5</f>
        <v>14</v>
      </c>
      <c r="G44" s="14">
        <f t="shared" si="49"/>
        <v>159.5</v>
      </c>
      <c r="H44" s="14">
        <f t="shared" si="42"/>
        <v>19.9375</v>
      </c>
      <c r="R44" s="17"/>
      <c r="S44" s="17"/>
      <c r="T44" s="17"/>
      <c r="U44" s="17">
        <f t="shared" si="48"/>
        <v>0</v>
      </c>
      <c r="V44" s="17">
        <f t="shared" si="43"/>
        <v>0</v>
      </c>
    </row>
    <row r="45" spans="1:22" ht="13.8">
      <c r="A45" s="56" t="s">
        <v>150</v>
      </c>
      <c r="B45" s="41" t="s">
        <v>151</v>
      </c>
      <c r="C45" s="9">
        <v>90</v>
      </c>
      <c r="D45" s="9">
        <v>541</v>
      </c>
      <c r="E45" s="10">
        <v>9607</v>
      </c>
      <c r="F45" s="12">
        <f t="shared" ref="F45:G45" si="50">D45/5</f>
        <v>108.2</v>
      </c>
      <c r="G45" s="14">
        <f t="shared" si="50"/>
        <v>1921.4</v>
      </c>
      <c r="H45" s="14">
        <f t="shared" si="42"/>
        <v>240.17500000000001</v>
      </c>
      <c r="R45" s="17"/>
      <c r="S45" s="17"/>
      <c r="T45" s="17"/>
      <c r="U45" s="17"/>
      <c r="V45" s="17">
        <f t="shared" si="43"/>
        <v>0</v>
      </c>
    </row>
    <row r="46" spans="1:22" ht="39.75" customHeight="1">
      <c r="A46" s="63" t="s">
        <v>155</v>
      </c>
      <c r="E46" s="64">
        <f>SUM(E2:E45)</f>
        <v>185452.26999999996</v>
      </c>
      <c r="F46" s="65"/>
      <c r="G46" s="64">
        <f>E46/5</f>
        <v>37090.453999999991</v>
      </c>
      <c r="H46" s="66">
        <f>SUM(H2:H45)</f>
        <v>4860.3067499999997</v>
      </c>
      <c r="R46" s="17"/>
      <c r="S46" s="17"/>
      <c r="T46" s="17"/>
      <c r="U46" s="17"/>
      <c r="V46" s="17"/>
    </row>
    <row r="47" spans="1:22" ht="13.2">
      <c r="A47" s="67" t="s">
        <v>160</v>
      </c>
      <c r="B47" s="67"/>
      <c r="D47" s="68">
        <v>610</v>
      </c>
      <c r="F47" s="19">
        <v>122</v>
      </c>
      <c r="R47" s="17"/>
      <c r="S47" s="17"/>
      <c r="T47" s="17"/>
      <c r="U47" s="19">
        <f>103+19</f>
        <v>122</v>
      </c>
      <c r="V47" s="17">
        <f t="shared" ref="V47:V49" si="51">U47*5</f>
        <v>610</v>
      </c>
    </row>
    <row r="48" spans="1:22" ht="13.2">
      <c r="A48" s="67" t="s">
        <v>162</v>
      </c>
      <c r="B48" s="67"/>
      <c r="D48" s="68">
        <v>547</v>
      </c>
      <c r="F48" s="19">
        <v>110</v>
      </c>
      <c r="R48" s="17"/>
      <c r="S48" s="17"/>
      <c r="T48" s="17"/>
      <c r="U48" s="19">
        <v>88</v>
      </c>
      <c r="V48" s="17">
        <f t="shared" si="51"/>
        <v>440</v>
      </c>
    </row>
    <row r="49" spans="1:22" ht="13.2">
      <c r="A49" s="67" t="s">
        <v>164</v>
      </c>
      <c r="B49" s="67"/>
      <c r="D49" s="68">
        <v>270</v>
      </c>
      <c r="F49" s="19">
        <v>54</v>
      </c>
      <c r="R49" s="17"/>
      <c r="S49" s="17"/>
      <c r="T49" s="17"/>
      <c r="U49" s="19">
        <f>39+13</f>
        <v>52</v>
      </c>
      <c r="V49" s="17">
        <f t="shared" si="51"/>
        <v>260</v>
      </c>
    </row>
    <row r="50" spans="1:22" ht="13.2">
      <c r="A50" s="67" t="s">
        <v>166</v>
      </c>
      <c r="B50" s="67" t="s">
        <v>167</v>
      </c>
      <c r="D50" s="68">
        <v>550</v>
      </c>
      <c r="F50" s="19">
        <v>110</v>
      </c>
      <c r="R50" s="17"/>
      <c r="S50" s="17"/>
      <c r="T50" s="17"/>
      <c r="U50" s="19">
        <f>41+19+10+15+25</f>
        <v>110</v>
      </c>
      <c r="V50" s="17">
        <v>553</v>
      </c>
    </row>
    <row r="51" spans="1:22" ht="13.2">
      <c r="A51" s="67" t="s">
        <v>166</v>
      </c>
      <c r="B51" s="67" t="s">
        <v>170</v>
      </c>
      <c r="D51" s="68">
        <v>105</v>
      </c>
      <c r="F51" s="19">
        <v>21</v>
      </c>
      <c r="R51" s="17"/>
      <c r="S51" s="17"/>
      <c r="T51" s="17"/>
      <c r="U51" s="19">
        <v>21</v>
      </c>
      <c r="V51" s="17">
        <f t="shared" ref="V51:V56" si="52">U51*5</f>
        <v>105</v>
      </c>
    </row>
    <row r="52" spans="1:22" ht="13.2">
      <c r="A52" s="67" t="s">
        <v>166</v>
      </c>
      <c r="B52" s="67" t="s">
        <v>172</v>
      </c>
      <c r="D52" s="68">
        <v>78</v>
      </c>
      <c r="F52" s="19">
        <v>16</v>
      </c>
      <c r="R52" s="17"/>
      <c r="S52" s="17"/>
      <c r="T52" s="17"/>
      <c r="U52" s="19">
        <v>14</v>
      </c>
      <c r="V52" s="17">
        <f t="shared" si="52"/>
        <v>70</v>
      </c>
    </row>
    <row r="53" spans="1:22" ht="13.2">
      <c r="A53" s="67" t="s">
        <v>174</v>
      </c>
      <c r="B53" s="67"/>
      <c r="D53" s="68">
        <v>545</v>
      </c>
      <c r="F53" s="19">
        <v>109</v>
      </c>
      <c r="R53" s="17"/>
      <c r="S53" s="17"/>
      <c r="T53" s="17"/>
      <c r="U53" s="19">
        <f>10+5+13+7+13+20+5+3+18+15</f>
        <v>109</v>
      </c>
      <c r="V53" s="17">
        <f t="shared" si="52"/>
        <v>545</v>
      </c>
    </row>
    <row r="54" spans="1:22" ht="13.2">
      <c r="A54" s="67" t="s">
        <v>177</v>
      </c>
      <c r="B54" s="67"/>
      <c r="D54" s="68">
        <v>514</v>
      </c>
      <c r="F54" s="19">
        <v>102</v>
      </c>
      <c r="R54" s="17"/>
      <c r="S54" s="17"/>
      <c r="T54" s="17"/>
      <c r="U54" s="19">
        <f>22+16+10+10+25-15+5+6+6+13</f>
        <v>98</v>
      </c>
      <c r="V54" s="17">
        <f t="shared" si="52"/>
        <v>490</v>
      </c>
    </row>
    <row r="55" spans="1:22" ht="13.2">
      <c r="A55" s="67" t="s">
        <v>180</v>
      </c>
      <c r="B55" s="67"/>
      <c r="D55" s="68">
        <v>520</v>
      </c>
      <c r="F55" s="19">
        <v>104</v>
      </c>
      <c r="R55" s="17"/>
      <c r="S55" s="17"/>
      <c r="T55" s="17"/>
      <c r="U55" s="19">
        <v>104</v>
      </c>
      <c r="V55" s="17">
        <f t="shared" si="52"/>
        <v>520</v>
      </c>
    </row>
    <row r="56" spans="1:22" ht="13.2">
      <c r="A56" s="67" t="s">
        <v>182</v>
      </c>
      <c r="B56" s="67"/>
      <c r="D56" s="68">
        <v>790</v>
      </c>
      <c r="F56" s="19">
        <v>158</v>
      </c>
      <c r="R56" s="17"/>
      <c r="S56" s="17"/>
      <c r="T56" s="17"/>
      <c r="U56" s="19">
        <v>158</v>
      </c>
      <c r="V56" s="17">
        <f t="shared" si="52"/>
        <v>790</v>
      </c>
    </row>
    <row r="57" spans="1:22" ht="13.2">
      <c r="F57" s="69"/>
      <c r="R57" s="17"/>
      <c r="S57" s="17"/>
      <c r="T57" s="17"/>
      <c r="U57" s="17"/>
      <c r="V57" s="17"/>
    </row>
    <row r="58" spans="1:22" ht="13.2">
      <c r="F58" s="69"/>
      <c r="R58" s="17"/>
      <c r="S58" s="17"/>
      <c r="T58" s="17"/>
      <c r="U58" s="17"/>
      <c r="V58" s="17"/>
    </row>
    <row r="59" spans="1:22" ht="13.2">
      <c r="F59" s="69"/>
      <c r="R59" s="17"/>
      <c r="S59" s="17"/>
      <c r="T59" s="17"/>
      <c r="U59" s="17"/>
      <c r="V59" s="17"/>
    </row>
    <row r="60" spans="1:22" ht="13.2">
      <c r="F60" s="69"/>
      <c r="R60" s="17"/>
      <c r="S60" s="17"/>
      <c r="T60" s="17"/>
      <c r="U60" s="17"/>
      <c r="V60" s="17"/>
    </row>
    <row r="61" spans="1:22" ht="13.2">
      <c r="F61" s="69"/>
      <c r="R61" s="17"/>
      <c r="S61" s="17"/>
      <c r="T61" s="17"/>
      <c r="U61" s="17"/>
      <c r="V61" s="17"/>
    </row>
    <row r="62" spans="1:22" ht="13.2">
      <c r="F62" s="69"/>
      <c r="R62" s="17"/>
      <c r="S62" s="17"/>
      <c r="T62" s="17"/>
      <c r="U62" s="17"/>
      <c r="V62" s="17"/>
    </row>
    <row r="63" spans="1:22" ht="13.2">
      <c r="F63" s="69"/>
      <c r="R63" s="17"/>
      <c r="S63" s="17"/>
      <c r="T63" s="17"/>
      <c r="U63" s="17"/>
      <c r="V63" s="17"/>
    </row>
    <row r="64" spans="1:22" ht="13.2">
      <c r="F64" s="69"/>
      <c r="R64" s="17"/>
      <c r="S64" s="17"/>
      <c r="T64" s="17"/>
      <c r="U64" s="17"/>
      <c r="V64" s="17"/>
    </row>
    <row r="65" spans="6:22" ht="13.2">
      <c r="F65" s="69"/>
      <c r="R65" s="17"/>
      <c r="S65" s="17"/>
      <c r="T65" s="17"/>
      <c r="U65" s="17"/>
      <c r="V65" s="17"/>
    </row>
    <row r="66" spans="6:22" ht="13.2">
      <c r="F66" s="69"/>
      <c r="R66" s="17"/>
      <c r="S66" s="17"/>
      <c r="T66" s="17"/>
      <c r="U66" s="17"/>
      <c r="V66" s="17"/>
    </row>
    <row r="67" spans="6:22" ht="13.2">
      <c r="F67" s="69"/>
      <c r="R67" s="17"/>
      <c r="S67" s="17"/>
      <c r="T67" s="17"/>
      <c r="U67" s="17"/>
      <c r="V67" s="17"/>
    </row>
    <row r="68" spans="6:22" ht="13.2">
      <c r="F68" s="69"/>
      <c r="R68" s="17"/>
      <c r="S68" s="17"/>
      <c r="T68" s="17"/>
      <c r="U68" s="17"/>
      <c r="V68" s="17"/>
    </row>
    <row r="69" spans="6:22" ht="13.2">
      <c r="F69" s="69"/>
      <c r="R69" s="17"/>
      <c r="S69" s="17"/>
      <c r="T69" s="17"/>
      <c r="U69" s="17"/>
      <c r="V69" s="17"/>
    </row>
    <row r="70" spans="6:22" ht="13.2">
      <c r="F70" s="69"/>
      <c r="R70" s="17"/>
      <c r="S70" s="17"/>
      <c r="T70" s="17"/>
      <c r="U70" s="17"/>
      <c r="V70" s="17"/>
    </row>
    <row r="71" spans="6:22" ht="13.2">
      <c r="F71" s="69"/>
      <c r="R71" s="17"/>
      <c r="S71" s="17"/>
      <c r="T71" s="17"/>
      <c r="U71" s="17"/>
      <c r="V71" s="17"/>
    </row>
    <row r="72" spans="6:22" ht="13.2">
      <c r="F72" s="69"/>
      <c r="R72" s="17"/>
      <c r="S72" s="17"/>
      <c r="T72" s="17"/>
      <c r="U72" s="17"/>
      <c r="V72" s="17"/>
    </row>
    <row r="73" spans="6:22" ht="13.2">
      <c r="F73" s="69"/>
      <c r="R73" s="17"/>
      <c r="S73" s="17"/>
      <c r="T73" s="17"/>
      <c r="U73" s="17"/>
      <c r="V73" s="17"/>
    </row>
    <row r="74" spans="6:22" ht="13.2">
      <c r="F74" s="69"/>
      <c r="R74" s="17"/>
      <c r="S74" s="17"/>
      <c r="T74" s="17"/>
      <c r="U74" s="17"/>
      <c r="V74" s="17"/>
    </row>
    <row r="75" spans="6:22" ht="13.2">
      <c r="F75" s="69"/>
      <c r="R75" s="17"/>
      <c r="S75" s="17"/>
      <c r="T75" s="17"/>
      <c r="U75" s="17"/>
      <c r="V75" s="17"/>
    </row>
    <row r="76" spans="6:22" ht="13.2">
      <c r="F76" s="69"/>
      <c r="R76" s="17"/>
      <c r="S76" s="17"/>
      <c r="T76" s="17"/>
      <c r="U76" s="17"/>
      <c r="V76" s="17"/>
    </row>
    <row r="77" spans="6:22" ht="13.2">
      <c r="F77" s="69"/>
      <c r="R77" s="17"/>
      <c r="S77" s="17"/>
      <c r="T77" s="17"/>
      <c r="U77" s="17"/>
      <c r="V77" s="17"/>
    </row>
    <row r="78" spans="6:22" ht="13.2">
      <c r="F78" s="69"/>
      <c r="R78" s="17"/>
      <c r="S78" s="17"/>
      <c r="T78" s="17"/>
      <c r="U78" s="17"/>
      <c r="V78" s="17"/>
    </row>
    <row r="79" spans="6:22" ht="13.2">
      <c r="F79" s="69"/>
      <c r="R79" s="17"/>
      <c r="S79" s="17"/>
      <c r="T79" s="17"/>
      <c r="U79" s="17"/>
      <c r="V79" s="17"/>
    </row>
    <row r="80" spans="6:22" ht="13.2">
      <c r="F80" s="69"/>
      <c r="R80" s="17"/>
      <c r="S80" s="17"/>
      <c r="T80" s="17"/>
      <c r="U80" s="17"/>
      <c r="V80" s="17"/>
    </row>
    <row r="81" spans="6:22" ht="13.2">
      <c r="F81" s="69"/>
      <c r="R81" s="17"/>
      <c r="S81" s="17"/>
      <c r="T81" s="17"/>
      <c r="U81" s="17"/>
      <c r="V81" s="17"/>
    </row>
    <row r="82" spans="6:22" ht="13.2">
      <c r="F82" s="69"/>
      <c r="R82" s="17"/>
      <c r="S82" s="17"/>
      <c r="T82" s="17"/>
      <c r="U82" s="17"/>
      <c r="V82" s="17"/>
    </row>
    <row r="83" spans="6:22" ht="13.2">
      <c r="F83" s="69"/>
      <c r="R83" s="17"/>
      <c r="S83" s="17"/>
      <c r="T83" s="17"/>
      <c r="U83" s="17"/>
      <c r="V83" s="17"/>
    </row>
    <row r="84" spans="6:22" ht="13.2">
      <c r="F84" s="69"/>
      <c r="R84" s="17"/>
      <c r="S84" s="17"/>
      <c r="T84" s="17"/>
      <c r="U84" s="17"/>
      <c r="V84" s="17"/>
    </row>
    <row r="85" spans="6:22" ht="13.2">
      <c r="F85" s="69"/>
      <c r="R85" s="17"/>
      <c r="S85" s="17"/>
      <c r="T85" s="17"/>
      <c r="U85" s="17"/>
      <c r="V85" s="17"/>
    </row>
    <row r="86" spans="6:22" ht="13.2">
      <c r="F86" s="69"/>
      <c r="R86" s="17"/>
      <c r="S86" s="17"/>
      <c r="T86" s="17"/>
      <c r="U86" s="17"/>
      <c r="V86" s="17"/>
    </row>
    <row r="87" spans="6:22" ht="13.2">
      <c r="F87" s="69"/>
      <c r="R87" s="17"/>
      <c r="S87" s="17"/>
      <c r="T87" s="17"/>
      <c r="U87" s="17"/>
      <c r="V87" s="17"/>
    </row>
    <row r="88" spans="6:22" ht="13.2">
      <c r="F88" s="69"/>
      <c r="R88" s="17"/>
      <c r="S88" s="17"/>
      <c r="T88" s="17"/>
      <c r="U88" s="17"/>
      <c r="V88" s="17"/>
    </row>
    <row r="89" spans="6:22" ht="13.2">
      <c r="F89" s="69"/>
      <c r="R89" s="17"/>
      <c r="S89" s="17"/>
      <c r="T89" s="17"/>
      <c r="U89" s="17"/>
      <c r="V89" s="17"/>
    </row>
    <row r="90" spans="6:22" ht="13.2">
      <c r="F90" s="69"/>
      <c r="R90" s="17"/>
      <c r="S90" s="17"/>
      <c r="T90" s="17"/>
      <c r="U90" s="17"/>
      <c r="V90" s="17"/>
    </row>
    <row r="91" spans="6:22" ht="13.2">
      <c r="F91" s="69"/>
      <c r="R91" s="17"/>
      <c r="S91" s="17"/>
      <c r="T91" s="17"/>
      <c r="U91" s="17"/>
      <c r="V91" s="17"/>
    </row>
    <row r="92" spans="6:22" ht="13.2">
      <c r="F92" s="69"/>
      <c r="R92" s="17"/>
      <c r="S92" s="17"/>
      <c r="T92" s="17"/>
      <c r="U92" s="17"/>
      <c r="V92" s="17"/>
    </row>
    <row r="93" spans="6:22" ht="13.2">
      <c r="F93" s="69"/>
      <c r="R93" s="17"/>
      <c r="S93" s="17"/>
      <c r="T93" s="17"/>
      <c r="U93" s="17"/>
      <c r="V93" s="17"/>
    </row>
    <row r="94" spans="6:22" ht="13.2">
      <c r="F94" s="69"/>
      <c r="R94" s="17"/>
      <c r="S94" s="17"/>
      <c r="T94" s="17"/>
      <c r="U94" s="17"/>
      <c r="V94" s="17"/>
    </row>
    <row r="95" spans="6:22" ht="13.2">
      <c r="F95" s="69"/>
      <c r="R95" s="17"/>
      <c r="S95" s="17"/>
      <c r="T95" s="17"/>
      <c r="U95" s="17"/>
      <c r="V95" s="17"/>
    </row>
    <row r="96" spans="6:22" ht="13.2">
      <c r="F96" s="69"/>
      <c r="R96" s="17"/>
      <c r="S96" s="17"/>
      <c r="T96" s="17"/>
      <c r="U96" s="17"/>
      <c r="V96" s="17"/>
    </row>
    <row r="97" spans="6:22" ht="13.2">
      <c r="F97" s="69"/>
      <c r="R97" s="17"/>
      <c r="S97" s="17"/>
      <c r="T97" s="17"/>
      <c r="U97" s="17"/>
      <c r="V97" s="17"/>
    </row>
    <row r="98" spans="6:22" ht="13.2">
      <c r="F98" s="69"/>
      <c r="R98" s="17"/>
      <c r="S98" s="17"/>
      <c r="T98" s="17"/>
      <c r="U98" s="17"/>
      <c r="V98" s="17"/>
    </row>
    <row r="99" spans="6:22" ht="13.2">
      <c r="F99" s="69"/>
      <c r="R99" s="17"/>
      <c r="S99" s="17"/>
      <c r="T99" s="17"/>
      <c r="U99" s="17"/>
      <c r="V99" s="17"/>
    </row>
    <row r="100" spans="6:22" ht="13.2">
      <c r="F100" s="69"/>
      <c r="R100" s="17"/>
      <c r="S100" s="17"/>
      <c r="T100" s="17"/>
      <c r="U100" s="17"/>
      <c r="V100" s="17"/>
    </row>
    <row r="101" spans="6:22" ht="13.2">
      <c r="F101" s="69"/>
      <c r="R101" s="17"/>
      <c r="S101" s="17"/>
      <c r="T101" s="17"/>
      <c r="U101" s="17"/>
      <c r="V101" s="17"/>
    </row>
    <row r="102" spans="6:22" ht="13.2">
      <c r="F102" s="69"/>
      <c r="R102" s="17"/>
      <c r="S102" s="17"/>
      <c r="T102" s="17"/>
      <c r="U102" s="17"/>
      <c r="V102" s="17"/>
    </row>
    <row r="103" spans="6:22" ht="13.2">
      <c r="F103" s="69"/>
      <c r="R103" s="17"/>
      <c r="S103" s="17"/>
      <c r="T103" s="17"/>
      <c r="U103" s="17"/>
      <c r="V103" s="17"/>
    </row>
    <row r="104" spans="6:22" ht="13.2">
      <c r="F104" s="69"/>
      <c r="R104" s="17"/>
      <c r="S104" s="17"/>
      <c r="T104" s="17"/>
      <c r="U104" s="17"/>
      <c r="V104" s="17"/>
    </row>
    <row r="105" spans="6:22" ht="13.2">
      <c r="F105" s="69"/>
      <c r="R105" s="17"/>
      <c r="S105" s="17"/>
      <c r="T105" s="17"/>
      <c r="U105" s="17"/>
      <c r="V105" s="17"/>
    </row>
    <row r="106" spans="6:22" ht="13.2">
      <c r="F106" s="69"/>
      <c r="R106" s="17"/>
      <c r="S106" s="17"/>
      <c r="T106" s="17"/>
      <c r="U106" s="17"/>
      <c r="V106" s="17"/>
    </row>
    <row r="107" spans="6:22" ht="13.2">
      <c r="F107" s="69"/>
      <c r="R107" s="17"/>
      <c r="S107" s="17"/>
      <c r="T107" s="17"/>
      <c r="U107" s="17"/>
      <c r="V107" s="17"/>
    </row>
    <row r="108" spans="6:22" ht="13.2">
      <c r="F108" s="69"/>
      <c r="R108" s="17"/>
      <c r="S108" s="17"/>
      <c r="T108" s="17"/>
      <c r="U108" s="17"/>
      <c r="V108" s="17"/>
    </row>
    <row r="109" spans="6:22" ht="13.2">
      <c r="F109" s="69"/>
      <c r="R109" s="17"/>
      <c r="S109" s="17"/>
      <c r="T109" s="17"/>
      <c r="U109" s="17"/>
      <c r="V109" s="17"/>
    </row>
    <row r="110" spans="6:22" ht="13.2">
      <c r="F110" s="69"/>
      <c r="R110" s="17"/>
      <c r="S110" s="17"/>
      <c r="T110" s="17"/>
      <c r="U110" s="17"/>
      <c r="V110" s="17"/>
    </row>
    <row r="111" spans="6:22" ht="13.2">
      <c r="F111" s="69"/>
      <c r="R111" s="17"/>
      <c r="S111" s="17"/>
      <c r="T111" s="17"/>
      <c r="U111" s="17"/>
      <c r="V111" s="17"/>
    </row>
    <row r="112" spans="6:22" ht="13.2">
      <c r="F112" s="69"/>
      <c r="R112" s="17"/>
      <c r="S112" s="17"/>
      <c r="T112" s="17"/>
      <c r="U112" s="17"/>
      <c r="V112" s="17"/>
    </row>
    <row r="113" spans="6:22" ht="13.2">
      <c r="F113" s="69"/>
      <c r="R113" s="17"/>
      <c r="S113" s="17"/>
      <c r="T113" s="17"/>
      <c r="U113" s="17"/>
      <c r="V113" s="17"/>
    </row>
    <row r="114" spans="6:22" ht="13.2">
      <c r="F114" s="69"/>
      <c r="R114" s="17"/>
      <c r="S114" s="17"/>
      <c r="T114" s="17"/>
      <c r="U114" s="17"/>
      <c r="V114" s="17"/>
    </row>
    <row r="115" spans="6:22" ht="13.2">
      <c r="F115" s="69"/>
      <c r="R115" s="17"/>
      <c r="S115" s="17"/>
      <c r="T115" s="17"/>
      <c r="U115" s="17"/>
      <c r="V115" s="17"/>
    </row>
    <row r="116" spans="6:22" ht="13.2">
      <c r="F116" s="69"/>
      <c r="R116" s="17"/>
      <c r="S116" s="17"/>
      <c r="T116" s="17"/>
      <c r="U116" s="17"/>
      <c r="V116" s="17"/>
    </row>
    <row r="117" spans="6:22" ht="13.2">
      <c r="F117" s="69"/>
      <c r="R117" s="17"/>
      <c r="S117" s="17"/>
      <c r="T117" s="17"/>
      <c r="U117" s="17"/>
      <c r="V117" s="17"/>
    </row>
    <row r="118" spans="6:22" ht="13.2">
      <c r="F118" s="69"/>
      <c r="R118" s="17"/>
      <c r="S118" s="17"/>
      <c r="T118" s="17"/>
      <c r="U118" s="17"/>
      <c r="V118" s="17"/>
    </row>
    <row r="119" spans="6:22" ht="13.2">
      <c r="F119" s="69"/>
      <c r="R119" s="17"/>
      <c r="S119" s="17"/>
      <c r="T119" s="17"/>
      <c r="U119" s="17"/>
      <c r="V119" s="17"/>
    </row>
    <row r="120" spans="6:22" ht="13.2">
      <c r="F120" s="69"/>
      <c r="R120" s="17"/>
      <c r="S120" s="17"/>
      <c r="T120" s="17"/>
      <c r="U120" s="17"/>
      <c r="V120" s="17"/>
    </row>
    <row r="121" spans="6:22" ht="13.2">
      <c r="F121" s="69"/>
      <c r="R121" s="17"/>
      <c r="S121" s="17"/>
      <c r="T121" s="17"/>
      <c r="U121" s="17"/>
      <c r="V121" s="17"/>
    </row>
    <row r="122" spans="6:22" ht="13.2">
      <c r="F122" s="69"/>
      <c r="R122" s="17"/>
      <c r="S122" s="17"/>
      <c r="T122" s="17"/>
      <c r="U122" s="17"/>
      <c r="V122" s="17"/>
    </row>
    <row r="123" spans="6:22" ht="13.2">
      <c r="F123" s="69"/>
      <c r="R123" s="17"/>
      <c r="S123" s="17"/>
      <c r="T123" s="17"/>
      <c r="U123" s="17"/>
      <c r="V123" s="17"/>
    </row>
    <row r="124" spans="6:22" ht="13.2">
      <c r="F124" s="69"/>
      <c r="R124" s="17"/>
      <c r="S124" s="17"/>
      <c r="T124" s="17"/>
      <c r="U124" s="17"/>
      <c r="V124" s="17"/>
    </row>
    <row r="125" spans="6:22" ht="13.2">
      <c r="F125" s="69"/>
      <c r="R125" s="17"/>
      <c r="S125" s="17"/>
      <c r="T125" s="17"/>
      <c r="U125" s="17"/>
      <c r="V125" s="17"/>
    </row>
    <row r="126" spans="6:22" ht="13.2">
      <c r="F126" s="69"/>
      <c r="R126" s="17"/>
      <c r="S126" s="17"/>
      <c r="T126" s="17"/>
      <c r="U126" s="17"/>
      <c r="V126" s="17"/>
    </row>
    <row r="127" spans="6:22" ht="13.2">
      <c r="F127" s="69"/>
      <c r="R127" s="17"/>
      <c r="S127" s="17"/>
      <c r="T127" s="17"/>
      <c r="U127" s="17"/>
      <c r="V127" s="17"/>
    </row>
    <row r="128" spans="6:22" ht="13.2">
      <c r="F128" s="69"/>
      <c r="R128" s="17"/>
      <c r="S128" s="17"/>
      <c r="T128" s="17"/>
      <c r="U128" s="17"/>
      <c r="V128" s="17"/>
    </row>
    <row r="129" spans="6:22" ht="13.2">
      <c r="F129" s="69"/>
      <c r="R129" s="17"/>
      <c r="S129" s="17"/>
      <c r="T129" s="17"/>
      <c r="U129" s="17"/>
      <c r="V129" s="17"/>
    </row>
    <row r="130" spans="6:22" ht="13.2">
      <c r="F130" s="69"/>
      <c r="R130" s="17"/>
      <c r="S130" s="17"/>
      <c r="T130" s="17"/>
      <c r="U130" s="17"/>
      <c r="V130" s="17"/>
    </row>
    <row r="131" spans="6:22" ht="13.2">
      <c r="F131" s="69"/>
      <c r="R131" s="17"/>
      <c r="S131" s="17"/>
      <c r="T131" s="17"/>
      <c r="U131" s="17"/>
      <c r="V131" s="17"/>
    </row>
    <row r="132" spans="6:22" ht="13.2">
      <c r="F132" s="69"/>
      <c r="R132" s="17"/>
      <c r="S132" s="17"/>
      <c r="T132" s="17"/>
      <c r="U132" s="17"/>
      <c r="V132" s="17"/>
    </row>
    <row r="133" spans="6:22" ht="13.2">
      <c r="F133" s="69"/>
      <c r="R133" s="17"/>
      <c r="S133" s="17"/>
      <c r="T133" s="17"/>
      <c r="U133" s="17"/>
      <c r="V133" s="17"/>
    </row>
    <row r="134" spans="6:22" ht="13.2">
      <c r="F134" s="69"/>
      <c r="R134" s="17"/>
      <c r="S134" s="17"/>
      <c r="T134" s="17"/>
      <c r="U134" s="17"/>
      <c r="V134" s="17"/>
    </row>
    <row r="135" spans="6:22" ht="13.2">
      <c r="F135" s="69"/>
      <c r="R135" s="17"/>
      <c r="S135" s="17"/>
      <c r="T135" s="17"/>
      <c r="U135" s="17"/>
      <c r="V135" s="17"/>
    </row>
    <row r="136" spans="6:22" ht="13.2">
      <c r="F136" s="69"/>
      <c r="R136" s="17"/>
      <c r="S136" s="17"/>
      <c r="T136" s="17"/>
      <c r="U136" s="17"/>
      <c r="V136" s="17"/>
    </row>
    <row r="137" spans="6:22" ht="13.2">
      <c r="F137" s="69"/>
      <c r="R137" s="17"/>
      <c r="S137" s="17"/>
      <c r="T137" s="17"/>
      <c r="U137" s="17"/>
      <c r="V137" s="17"/>
    </row>
    <row r="138" spans="6:22" ht="13.2">
      <c r="F138" s="69"/>
      <c r="R138" s="17"/>
      <c r="S138" s="17"/>
      <c r="T138" s="17"/>
      <c r="U138" s="17"/>
      <c r="V138" s="17"/>
    </row>
    <row r="139" spans="6:22" ht="13.2">
      <c r="F139" s="69"/>
      <c r="R139" s="17"/>
      <c r="S139" s="17"/>
      <c r="T139" s="17"/>
      <c r="U139" s="17"/>
      <c r="V139" s="17"/>
    </row>
    <row r="140" spans="6:22" ht="13.2">
      <c r="F140" s="69"/>
      <c r="R140" s="17"/>
      <c r="S140" s="17"/>
      <c r="T140" s="17"/>
      <c r="U140" s="17"/>
      <c r="V140" s="17"/>
    </row>
    <row r="141" spans="6:22" ht="13.2">
      <c r="F141" s="69"/>
      <c r="R141" s="17"/>
      <c r="S141" s="17"/>
      <c r="T141" s="17"/>
      <c r="U141" s="17"/>
      <c r="V141" s="17"/>
    </row>
    <row r="142" spans="6:22" ht="13.2">
      <c r="F142" s="69"/>
      <c r="R142" s="17"/>
      <c r="S142" s="17"/>
      <c r="T142" s="17"/>
      <c r="U142" s="17"/>
      <c r="V142" s="17"/>
    </row>
    <row r="143" spans="6:22" ht="13.2">
      <c r="F143" s="69"/>
      <c r="R143" s="17"/>
      <c r="S143" s="17"/>
      <c r="T143" s="17"/>
      <c r="U143" s="17"/>
      <c r="V143" s="17"/>
    </row>
    <row r="144" spans="6:22" ht="13.2">
      <c r="F144" s="69"/>
      <c r="R144" s="17"/>
      <c r="S144" s="17"/>
      <c r="T144" s="17"/>
      <c r="U144" s="17"/>
      <c r="V144" s="17"/>
    </row>
    <row r="145" spans="6:22" ht="13.2">
      <c r="F145" s="69"/>
      <c r="R145" s="17"/>
      <c r="S145" s="17"/>
      <c r="T145" s="17"/>
      <c r="U145" s="17"/>
      <c r="V145" s="17"/>
    </row>
    <row r="146" spans="6:22" ht="13.2">
      <c r="F146" s="69"/>
      <c r="R146" s="17"/>
      <c r="S146" s="17"/>
      <c r="T146" s="17"/>
      <c r="U146" s="17"/>
      <c r="V146" s="17"/>
    </row>
    <row r="147" spans="6:22" ht="13.2">
      <c r="F147" s="69"/>
      <c r="R147" s="17"/>
      <c r="S147" s="17"/>
      <c r="T147" s="17"/>
      <c r="U147" s="17"/>
      <c r="V147" s="17"/>
    </row>
    <row r="148" spans="6:22" ht="13.2">
      <c r="F148" s="69"/>
      <c r="R148" s="17"/>
      <c r="S148" s="17"/>
      <c r="T148" s="17"/>
      <c r="U148" s="17"/>
      <c r="V148" s="17"/>
    </row>
    <row r="149" spans="6:22" ht="13.2">
      <c r="F149" s="69"/>
      <c r="R149" s="17"/>
      <c r="S149" s="17"/>
      <c r="T149" s="17"/>
      <c r="U149" s="17"/>
      <c r="V149" s="17"/>
    </row>
    <row r="150" spans="6:22" ht="13.2">
      <c r="F150" s="69"/>
      <c r="R150" s="17"/>
      <c r="S150" s="17"/>
      <c r="T150" s="17"/>
      <c r="U150" s="17"/>
      <c r="V150" s="17"/>
    </row>
    <row r="151" spans="6:22" ht="13.2">
      <c r="F151" s="69"/>
      <c r="R151" s="17"/>
      <c r="S151" s="17"/>
      <c r="T151" s="17"/>
      <c r="U151" s="17"/>
      <c r="V151" s="17"/>
    </row>
    <row r="152" spans="6:22" ht="13.2">
      <c r="F152" s="69"/>
      <c r="R152" s="17"/>
      <c r="S152" s="17"/>
      <c r="T152" s="17"/>
      <c r="U152" s="17"/>
      <c r="V152" s="17"/>
    </row>
    <row r="153" spans="6:22" ht="13.2">
      <c r="F153" s="69"/>
      <c r="R153" s="17"/>
      <c r="S153" s="17"/>
      <c r="T153" s="17"/>
      <c r="U153" s="17"/>
      <c r="V153" s="17"/>
    </row>
    <row r="154" spans="6:22" ht="13.2">
      <c r="F154" s="69"/>
      <c r="R154" s="17"/>
      <c r="S154" s="17"/>
      <c r="T154" s="17"/>
      <c r="U154" s="17"/>
      <c r="V154" s="17"/>
    </row>
    <row r="155" spans="6:22" ht="13.2">
      <c r="F155" s="69"/>
      <c r="R155" s="17"/>
      <c r="S155" s="17"/>
      <c r="T155" s="17"/>
      <c r="U155" s="17"/>
      <c r="V155" s="17"/>
    </row>
    <row r="156" spans="6:22" ht="13.2">
      <c r="F156" s="69"/>
      <c r="R156" s="17"/>
      <c r="S156" s="17"/>
      <c r="T156" s="17"/>
      <c r="U156" s="17"/>
      <c r="V156" s="17"/>
    </row>
    <row r="157" spans="6:22" ht="13.2">
      <c r="F157" s="69"/>
      <c r="R157" s="17"/>
      <c r="S157" s="17"/>
      <c r="T157" s="17"/>
      <c r="U157" s="17"/>
      <c r="V157" s="17"/>
    </row>
    <row r="158" spans="6:22" ht="13.2">
      <c r="F158" s="69"/>
      <c r="R158" s="17"/>
      <c r="S158" s="17"/>
      <c r="T158" s="17"/>
      <c r="U158" s="17"/>
      <c r="V158" s="17"/>
    </row>
    <row r="159" spans="6:22" ht="13.2">
      <c r="F159" s="69"/>
      <c r="R159" s="17"/>
      <c r="S159" s="17"/>
      <c r="T159" s="17"/>
      <c r="U159" s="17"/>
      <c r="V159" s="17"/>
    </row>
    <row r="160" spans="6:22" ht="13.2">
      <c r="F160" s="69"/>
      <c r="R160" s="17"/>
      <c r="S160" s="17"/>
      <c r="T160" s="17"/>
      <c r="U160" s="17"/>
      <c r="V160" s="17"/>
    </row>
    <row r="161" spans="6:22" ht="13.2">
      <c r="F161" s="69"/>
      <c r="R161" s="17"/>
      <c r="S161" s="17"/>
      <c r="T161" s="17"/>
      <c r="U161" s="17"/>
      <c r="V161" s="17"/>
    </row>
    <row r="162" spans="6:22" ht="13.2">
      <c r="F162" s="69"/>
      <c r="R162" s="17"/>
      <c r="S162" s="17"/>
      <c r="T162" s="17"/>
      <c r="U162" s="17"/>
      <c r="V162" s="17"/>
    </row>
    <row r="163" spans="6:22" ht="13.2">
      <c r="F163" s="69"/>
      <c r="R163" s="17"/>
      <c r="S163" s="17"/>
      <c r="T163" s="17"/>
      <c r="U163" s="17"/>
      <c r="V163" s="17"/>
    </row>
    <row r="164" spans="6:22" ht="13.2">
      <c r="F164" s="69"/>
      <c r="R164" s="17"/>
      <c r="S164" s="17"/>
      <c r="T164" s="17"/>
      <c r="U164" s="17"/>
      <c r="V164" s="17"/>
    </row>
    <row r="165" spans="6:22" ht="13.2">
      <c r="F165" s="69"/>
      <c r="R165" s="17"/>
      <c r="S165" s="17"/>
      <c r="T165" s="17"/>
      <c r="U165" s="17"/>
      <c r="V165" s="17"/>
    </row>
    <row r="166" spans="6:22" ht="13.2">
      <c r="F166" s="69"/>
      <c r="R166" s="17"/>
      <c r="S166" s="17"/>
      <c r="T166" s="17"/>
      <c r="U166" s="17"/>
      <c r="V166" s="17"/>
    </row>
    <row r="167" spans="6:22" ht="13.2">
      <c r="F167" s="69"/>
      <c r="R167" s="17"/>
      <c r="S167" s="17"/>
      <c r="T167" s="17"/>
      <c r="U167" s="17"/>
      <c r="V167" s="17"/>
    </row>
    <row r="168" spans="6:22" ht="13.2">
      <c r="F168" s="69"/>
      <c r="R168" s="17"/>
      <c r="S168" s="17"/>
      <c r="T168" s="17"/>
      <c r="U168" s="17"/>
      <c r="V168" s="17"/>
    </row>
    <row r="169" spans="6:22" ht="13.2">
      <c r="F169" s="69"/>
      <c r="R169" s="17"/>
      <c r="S169" s="17"/>
      <c r="T169" s="17"/>
      <c r="U169" s="17"/>
      <c r="V169" s="17"/>
    </row>
    <row r="170" spans="6:22" ht="13.2">
      <c r="F170" s="69"/>
      <c r="R170" s="17"/>
      <c r="S170" s="17"/>
      <c r="T170" s="17"/>
      <c r="U170" s="17"/>
      <c r="V170" s="17"/>
    </row>
    <row r="171" spans="6:22" ht="13.2">
      <c r="F171" s="69"/>
      <c r="R171" s="17"/>
      <c r="S171" s="17"/>
      <c r="T171" s="17"/>
      <c r="U171" s="17"/>
      <c r="V171" s="17"/>
    </row>
    <row r="172" spans="6:22" ht="13.2">
      <c r="F172" s="69"/>
      <c r="R172" s="17"/>
      <c r="S172" s="17"/>
      <c r="T172" s="17"/>
      <c r="U172" s="17"/>
      <c r="V172" s="17"/>
    </row>
    <row r="173" spans="6:22" ht="13.2">
      <c r="F173" s="69"/>
      <c r="R173" s="17"/>
      <c r="S173" s="17"/>
      <c r="T173" s="17"/>
      <c r="U173" s="17"/>
      <c r="V173" s="17"/>
    </row>
    <row r="174" spans="6:22" ht="13.2">
      <c r="F174" s="69"/>
      <c r="R174" s="17"/>
      <c r="S174" s="17"/>
      <c r="T174" s="17"/>
      <c r="U174" s="17"/>
      <c r="V174" s="17"/>
    </row>
    <row r="175" spans="6:22" ht="13.2">
      <c r="F175" s="69"/>
      <c r="R175" s="17"/>
      <c r="S175" s="17"/>
      <c r="T175" s="17"/>
      <c r="U175" s="17"/>
      <c r="V175" s="17"/>
    </row>
    <row r="176" spans="6:22" ht="13.2">
      <c r="F176" s="69"/>
      <c r="R176" s="17"/>
      <c r="S176" s="17"/>
      <c r="T176" s="17"/>
      <c r="U176" s="17"/>
      <c r="V176" s="17"/>
    </row>
    <row r="177" spans="6:22" ht="13.2">
      <c r="F177" s="69"/>
      <c r="R177" s="17"/>
      <c r="S177" s="17"/>
      <c r="T177" s="17"/>
      <c r="U177" s="17"/>
      <c r="V177" s="17"/>
    </row>
    <row r="178" spans="6:22" ht="13.2">
      <c r="F178" s="69"/>
      <c r="R178" s="17"/>
      <c r="S178" s="17"/>
      <c r="T178" s="17"/>
      <c r="U178" s="17"/>
      <c r="V178" s="17"/>
    </row>
    <row r="179" spans="6:22" ht="13.2">
      <c r="F179" s="69"/>
      <c r="R179" s="17"/>
      <c r="S179" s="17"/>
      <c r="T179" s="17"/>
      <c r="U179" s="17"/>
      <c r="V179" s="17"/>
    </row>
    <row r="180" spans="6:22" ht="13.2">
      <c r="F180" s="69"/>
      <c r="R180" s="17"/>
      <c r="S180" s="17"/>
      <c r="T180" s="17"/>
      <c r="U180" s="17"/>
      <c r="V180" s="17"/>
    </row>
    <row r="181" spans="6:22" ht="13.2">
      <c r="F181" s="69"/>
      <c r="R181" s="17"/>
      <c r="S181" s="17"/>
      <c r="T181" s="17"/>
      <c r="U181" s="17"/>
      <c r="V181" s="17"/>
    </row>
    <row r="182" spans="6:22" ht="13.2">
      <c r="F182" s="69"/>
      <c r="R182" s="17"/>
      <c r="S182" s="17"/>
      <c r="T182" s="17"/>
      <c r="U182" s="17"/>
      <c r="V182" s="17"/>
    </row>
    <row r="183" spans="6:22" ht="13.2">
      <c r="F183" s="69"/>
      <c r="R183" s="17"/>
      <c r="S183" s="17"/>
      <c r="T183" s="17"/>
      <c r="U183" s="17"/>
      <c r="V183" s="17"/>
    </row>
    <row r="184" spans="6:22" ht="13.2">
      <c r="F184" s="69"/>
      <c r="R184" s="17"/>
      <c r="S184" s="17"/>
      <c r="T184" s="17"/>
      <c r="U184" s="17"/>
      <c r="V184" s="17"/>
    </row>
    <row r="185" spans="6:22" ht="13.2">
      <c r="F185" s="69"/>
      <c r="R185" s="17"/>
      <c r="S185" s="17"/>
      <c r="T185" s="17"/>
      <c r="U185" s="17"/>
      <c r="V185" s="17"/>
    </row>
    <row r="186" spans="6:22" ht="13.2">
      <c r="F186" s="69"/>
      <c r="R186" s="17"/>
      <c r="S186" s="17"/>
      <c r="T186" s="17"/>
      <c r="U186" s="17"/>
      <c r="V186" s="17"/>
    </row>
    <row r="187" spans="6:22" ht="13.2">
      <c r="F187" s="69"/>
      <c r="R187" s="17"/>
      <c r="S187" s="17"/>
      <c r="T187" s="17"/>
      <c r="U187" s="17"/>
      <c r="V187" s="17"/>
    </row>
    <row r="188" spans="6:22" ht="13.2">
      <c r="F188" s="69"/>
      <c r="R188" s="17"/>
      <c r="S188" s="17"/>
      <c r="T188" s="17"/>
      <c r="U188" s="17"/>
      <c r="V188" s="17"/>
    </row>
    <row r="189" spans="6:22" ht="13.2">
      <c r="F189" s="69"/>
      <c r="R189" s="17"/>
      <c r="S189" s="17"/>
      <c r="T189" s="17"/>
      <c r="U189" s="17"/>
      <c r="V189" s="17"/>
    </row>
    <row r="190" spans="6:22" ht="13.2">
      <c r="F190" s="69"/>
      <c r="R190" s="17"/>
      <c r="S190" s="17"/>
      <c r="T190" s="17"/>
      <c r="U190" s="17"/>
      <c r="V190" s="17"/>
    </row>
    <row r="191" spans="6:22" ht="13.2">
      <c r="F191" s="69"/>
      <c r="R191" s="17"/>
      <c r="S191" s="17"/>
      <c r="T191" s="17"/>
      <c r="U191" s="17"/>
      <c r="V191" s="17"/>
    </row>
    <row r="192" spans="6:22" ht="13.2">
      <c r="F192" s="69"/>
      <c r="R192" s="17"/>
      <c r="S192" s="17"/>
      <c r="T192" s="17"/>
      <c r="U192" s="17"/>
      <c r="V192" s="17"/>
    </row>
    <row r="193" spans="6:22" ht="13.2">
      <c r="F193" s="69"/>
      <c r="R193" s="17"/>
      <c r="S193" s="17"/>
      <c r="T193" s="17"/>
      <c r="U193" s="17"/>
      <c r="V193" s="17"/>
    </row>
    <row r="194" spans="6:22" ht="13.2">
      <c r="F194" s="69"/>
      <c r="R194" s="17"/>
      <c r="S194" s="17"/>
      <c r="T194" s="17"/>
      <c r="U194" s="17"/>
      <c r="V194" s="17"/>
    </row>
    <row r="195" spans="6:22" ht="13.2">
      <c r="F195" s="69"/>
      <c r="R195" s="17"/>
      <c r="S195" s="17"/>
      <c r="T195" s="17"/>
      <c r="U195" s="17"/>
      <c r="V195" s="17"/>
    </row>
    <row r="196" spans="6:22" ht="13.2">
      <c r="F196" s="69"/>
      <c r="R196" s="17"/>
      <c r="S196" s="17"/>
      <c r="T196" s="17"/>
      <c r="U196" s="17"/>
      <c r="V196" s="17"/>
    </row>
    <row r="197" spans="6:22" ht="13.2">
      <c r="F197" s="69"/>
      <c r="R197" s="17"/>
      <c r="S197" s="17"/>
      <c r="T197" s="17"/>
      <c r="U197" s="17"/>
      <c r="V197" s="17"/>
    </row>
    <row r="198" spans="6:22" ht="13.2">
      <c r="F198" s="69"/>
      <c r="R198" s="17"/>
      <c r="S198" s="17"/>
      <c r="T198" s="17"/>
      <c r="U198" s="17"/>
      <c r="V198" s="17"/>
    </row>
    <row r="199" spans="6:22" ht="13.2">
      <c r="F199" s="69"/>
      <c r="R199" s="17"/>
      <c r="S199" s="17"/>
      <c r="T199" s="17"/>
      <c r="U199" s="17"/>
      <c r="V199" s="17"/>
    </row>
    <row r="200" spans="6:22" ht="13.2">
      <c r="F200" s="69"/>
      <c r="R200" s="17"/>
      <c r="S200" s="17"/>
      <c r="T200" s="17"/>
      <c r="U200" s="17"/>
      <c r="V200" s="17"/>
    </row>
    <row r="201" spans="6:22" ht="13.2">
      <c r="F201" s="69"/>
      <c r="R201" s="17"/>
      <c r="S201" s="17"/>
      <c r="T201" s="17"/>
      <c r="U201" s="17"/>
      <c r="V201" s="17"/>
    </row>
    <row r="202" spans="6:22" ht="13.2">
      <c r="F202" s="69"/>
      <c r="R202" s="17"/>
      <c r="S202" s="17"/>
      <c r="T202" s="17"/>
      <c r="U202" s="17"/>
      <c r="V202" s="17"/>
    </row>
    <row r="203" spans="6:22" ht="13.2">
      <c r="F203" s="69"/>
      <c r="R203" s="17"/>
      <c r="S203" s="17"/>
      <c r="T203" s="17"/>
      <c r="U203" s="17"/>
      <c r="V203" s="17"/>
    </row>
    <row r="204" spans="6:22" ht="13.2">
      <c r="F204" s="69"/>
      <c r="R204" s="17"/>
      <c r="S204" s="17"/>
      <c r="T204" s="17"/>
      <c r="U204" s="17"/>
      <c r="V204" s="17"/>
    </row>
    <row r="205" spans="6:22" ht="13.2">
      <c r="F205" s="69"/>
      <c r="R205" s="17"/>
      <c r="S205" s="17"/>
      <c r="T205" s="17"/>
      <c r="U205" s="17"/>
      <c r="V205" s="17"/>
    </row>
    <row r="206" spans="6:22" ht="13.2">
      <c r="F206" s="69"/>
      <c r="R206" s="17"/>
      <c r="S206" s="17"/>
      <c r="T206" s="17"/>
      <c r="U206" s="17"/>
      <c r="V206" s="17"/>
    </row>
    <row r="207" spans="6:22" ht="13.2">
      <c r="F207" s="69"/>
      <c r="R207" s="17"/>
      <c r="S207" s="17"/>
      <c r="T207" s="17"/>
      <c r="U207" s="17"/>
      <c r="V207" s="17"/>
    </row>
    <row r="208" spans="6:22" ht="13.2">
      <c r="F208" s="69"/>
      <c r="R208" s="17"/>
      <c r="S208" s="17"/>
      <c r="T208" s="17"/>
      <c r="U208" s="17"/>
      <c r="V208" s="17"/>
    </row>
    <row r="209" spans="6:22" ht="13.2">
      <c r="F209" s="69"/>
      <c r="R209" s="17"/>
      <c r="S209" s="17"/>
      <c r="T209" s="17"/>
      <c r="U209" s="17"/>
      <c r="V209" s="17"/>
    </row>
    <row r="210" spans="6:22" ht="13.2">
      <c r="F210" s="69"/>
      <c r="R210" s="17"/>
      <c r="S210" s="17"/>
      <c r="T210" s="17"/>
      <c r="U210" s="17"/>
      <c r="V210" s="17"/>
    </row>
    <row r="211" spans="6:22" ht="13.2">
      <c r="F211" s="69"/>
      <c r="R211" s="17"/>
      <c r="S211" s="17"/>
      <c r="T211" s="17"/>
      <c r="U211" s="17"/>
      <c r="V211" s="17"/>
    </row>
    <row r="212" spans="6:22" ht="13.2">
      <c r="F212" s="69"/>
      <c r="R212" s="17"/>
      <c r="S212" s="17"/>
      <c r="T212" s="17"/>
      <c r="U212" s="17"/>
      <c r="V212" s="17"/>
    </row>
    <row r="213" spans="6:22" ht="13.2">
      <c r="F213" s="69"/>
      <c r="R213" s="17"/>
      <c r="S213" s="17"/>
      <c r="T213" s="17"/>
      <c r="U213" s="17"/>
      <c r="V213" s="17"/>
    </row>
    <row r="214" spans="6:22" ht="13.2">
      <c r="F214" s="69"/>
      <c r="R214" s="17"/>
      <c r="S214" s="17"/>
      <c r="T214" s="17"/>
      <c r="U214" s="17"/>
      <c r="V214" s="17"/>
    </row>
    <row r="215" spans="6:22" ht="13.2">
      <c r="F215" s="69"/>
      <c r="R215" s="17"/>
      <c r="S215" s="17"/>
      <c r="T215" s="17"/>
      <c r="U215" s="17"/>
      <c r="V215" s="17"/>
    </row>
    <row r="216" spans="6:22" ht="13.2">
      <c r="F216" s="69"/>
      <c r="R216" s="17"/>
      <c r="S216" s="17"/>
      <c r="T216" s="17"/>
      <c r="U216" s="17"/>
      <c r="V216" s="17"/>
    </row>
    <row r="217" spans="6:22" ht="13.2">
      <c r="F217" s="69"/>
      <c r="R217" s="17"/>
      <c r="S217" s="17"/>
      <c r="T217" s="17"/>
      <c r="U217" s="17"/>
      <c r="V217" s="17"/>
    </row>
    <row r="218" spans="6:22" ht="13.2">
      <c r="F218" s="69"/>
      <c r="R218" s="17"/>
      <c r="S218" s="17"/>
      <c r="T218" s="17"/>
      <c r="U218" s="17"/>
      <c r="V218" s="17"/>
    </row>
    <row r="219" spans="6:22" ht="13.2">
      <c r="F219" s="69"/>
      <c r="R219" s="17"/>
      <c r="S219" s="17"/>
      <c r="T219" s="17"/>
      <c r="U219" s="17"/>
      <c r="V219" s="17"/>
    </row>
    <row r="220" spans="6:22" ht="13.2">
      <c r="F220" s="69"/>
      <c r="R220" s="17"/>
      <c r="S220" s="17"/>
      <c r="T220" s="17"/>
      <c r="U220" s="17"/>
      <c r="V220" s="17"/>
    </row>
    <row r="221" spans="6:22" ht="13.2">
      <c r="F221" s="69"/>
      <c r="R221" s="17"/>
      <c r="S221" s="17"/>
      <c r="T221" s="17"/>
      <c r="U221" s="17"/>
      <c r="V221" s="17"/>
    </row>
    <row r="222" spans="6:22" ht="13.2">
      <c r="F222" s="69"/>
      <c r="R222" s="17"/>
      <c r="S222" s="17"/>
      <c r="T222" s="17"/>
      <c r="U222" s="17"/>
      <c r="V222" s="17"/>
    </row>
    <row r="223" spans="6:22" ht="13.2">
      <c r="F223" s="69"/>
      <c r="R223" s="17"/>
      <c r="S223" s="17"/>
      <c r="T223" s="17"/>
      <c r="U223" s="17"/>
      <c r="V223" s="17"/>
    </row>
    <row r="224" spans="6:22" ht="13.2">
      <c r="F224" s="69"/>
      <c r="R224" s="17"/>
      <c r="S224" s="17"/>
      <c r="T224" s="17"/>
      <c r="U224" s="17"/>
      <c r="V224" s="17"/>
    </row>
    <row r="225" spans="6:22" ht="13.2">
      <c r="F225" s="69"/>
      <c r="R225" s="17"/>
      <c r="S225" s="17"/>
      <c r="T225" s="17"/>
      <c r="U225" s="17"/>
      <c r="V225" s="17"/>
    </row>
    <row r="226" spans="6:22" ht="13.2">
      <c r="F226" s="69"/>
      <c r="R226" s="17"/>
      <c r="S226" s="17"/>
      <c r="T226" s="17"/>
      <c r="U226" s="17"/>
      <c r="V226" s="17"/>
    </row>
    <row r="227" spans="6:22" ht="13.2">
      <c r="F227" s="69"/>
      <c r="R227" s="17"/>
      <c r="S227" s="17"/>
      <c r="T227" s="17"/>
      <c r="U227" s="17"/>
      <c r="V227" s="17"/>
    </row>
    <row r="228" spans="6:22" ht="13.2">
      <c r="F228" s="69"/>
      <c r="R228" s="17"/>
      <c r="S228" s="17"/>
      <c r="T228" s="17"/>
      <c r="U228" s="17"/>
      <c r="V228" s="17"/>
    </row>
    <row r="229" spans="6:22" ht="13.2">
      <c r="F229" s="69"/>
      <c r="R229" s="17"/>
      <c r="S229" s="17"/>
      <c r="T229" s="17"/>
      <c r="U229" s="17"/>
      <c r="V229" s="17"/>
    </row>
    <row r="230" spans="6:22" ht="13.2">
      <c r="F230" s="69"/>
      <c r="R230" s="17"/>
      <c r="S230" s="17"/>
      <c r="T230" s="17"/>
      <c r="U230" s="17"/>
      <c r="V230" s="17"/>
    </row>
    <row r="231" spans="6:22" ht="13.2">
      <c r="F231" s="69"/>
      <c r="R231" s="17"/>
      <c r="S231" s="17"/>
      <c r="T231" s="17"/>
      <c r="U231" s="17"/>
      <c r="V231" s="17"/>
    </row>
    <row r="232" spans="6:22" ht="13.2">
      <c r="F232" s="69"/>
      <c r="R232" s="17"/>
      <c r="S232" s="17"/>
      <c r="T232" s="17"/>
      <c r="U232" s="17"/>
      <c r="V232" s="17"/>
    </row>
    <row r="233" spans="6:22" ht="13.2">
      <c r="F233" s="69"/>
      <c r="R233" s="17"/>
      <c r="S233" s="17"/>
      <c r="T233" s="17"/>
      <c r="U233" s="17"/>
      <c r="V233" s="17"/>
    </row>
    <row r="234" spans="6:22" ht="13.2">
      <c r="F234" s="69"/>
      <c r="R234" s="17"/>
      <c r="S234" s="17"/>
      <c r="T234" s="17"/>
      <c r="U234" s="17"/>
      <c r="V234" s="17"/>
    </row>
    <row r="235" spans="6:22" ht="13.2">
      <c r="F235" s="69"/>
      <c r="R235" s="17"/>
      <c r="S235" s="17"/>
      <c r="T235" s="17"/>
      <c r="U235" s="17"/>
      <c r="V235" s="17"/>
    </row>
    <row r="236" spans="6:22" ht="13.2">
      <c r="F236" s="69"/>
      <c r="R236" s="17"/>
      <c r="S236" s="17"/>
      <c r="T236" s="17"/>
      <c r="U236" s="17"/>
      <c r="V236" s="17"/>
    </row>
    <row r="237" spans="6:22" ht="13.2">
      <c r="F237" s="69"/>
      <c r="R237" s="17"/>
      <c r="S237" s="17"/>
      <c r="T237" s="17"/>
      <c r="U237" s="17"/>
      <c r="V237" s="17"/>
    </row>
    <row r="238" spans="6:22" ht="13.2">
      <c r="F238" s="69"/>
      <c r="R238" s="17"/>
      <c r="S238" s="17"/>
      <c r="T238" s="17"/>
      <c r="U238" s="17"/>
      <c r="V238" s="17"/>
    </row>
    <row r="239" spans="6:22" ht="13.2">
      <c r="F239" s="69"/>
      <c r="R239" s="17"/>
      <c r="S239" s="17"/>
      <c r="T239" s="17"/>
      <c r="U239" s="17"/>
      <c r="V239" s="17"/>
    </row>
    <row r="240" spans="6:22" ht="13.2">
      <c r="F240" s="69"/>
      <c r="R240" s="17"/>
      <c r="S240" s="17"/>
      <c r="T240" s="17"/>
      <c r="U240" s="17"/>
      <c r="V240" s="17"/>
    </row>
    <row r="241" spans="6:22" ht="13.2">
      <c r="F241" s="69"/>
      <c r="R241" s="17"/>
      <c r="S241" s="17"/>
      <c r="T241" s="17"/>
      <c r="U241" s="17"/>
      <c r="V241" s="17"/>
    </row>
    <row r="242" spans="6:22" ht="13.2">
      <c r="F242" s="69"/>
      <c r="R242" s="17"/>
      <c r="S242" s="17"/>
      <c r="T242" s="17"/>
      <c r="U242" s="17"/>
      <c r="V242" s="17"/>
    </row>
    <row r="243" spans="6:22" ht="13.2">
      <c r="F243" s="69"/>
      <c r="R243" s="17"/>
      <c r="S243" s="17"/>
      <c r="T243" s="17"/>
      <c r="U243" s="17"/>
      <c r="V243" s="17"/>
    </row>
    <row r="244" spans="6:22" ht="13.2">
      <c r="F244" s="69"/>
      <c r="R244" s="17"/>
      <c r="S244" s="17"/>
      <c r="T244" s="17"/>
      <c r="U244" s="17"/>
      <c r="V244" s="17"/>
    </row>
    <row r="245" spans="6:22" ht="13.2">
      <c r="F245" s="69"/>
      <c r="R245" s="17"/>
      <c r="S245" s="17"/>
      <c r="T245" s="17"/>
      <c r="U245" s="17"/>
      <c r="V245" s="17"/>
    </row>
    <row r="246" spans="6:22" ht="13.2">
      <c r="F246" s="69"/>
      <c r="R246" s="17"/>
      <c r="S246" s="17"/>
      <c r="T246" s="17"/>
      <c r="U246" s="17"/>
      <c r="V246" s="17"/>
    </row>
    <row r="247" spans="6:22" ht="13.2">
      <c r="F247" s="69"/>
      <c r="R247" s="17"/>
      <c r="S247" s="17"/>
      <c r="T247" s="17"/>
      <c r="U247" s="17"/>
      <c r="V247" s="17"/>
    </row>
    <row r="248" spans="6:22" ht="13.2">
      <c r="F248" s="69"/>
      <c r="R248" s="17"/>
      <c r="S248" s="17"/>
      <c r="T248" s="17"/>
      <c r="U248" s="17"/>
      <c r="V248" s="17"/>
    </row>
    <row r="249" spans="6:22" ht="13.2">
      <c r="F249" s="69"/>
      <c r="R249" s="17"/>
      <c r="S249" s="17"/>
      <c r="T249" s="17"/>
      <c r="U249" s="17"/>
      <c r="V249" s="17"/>
    </row>
    <row r="250" spans="6:22" ht="13.2">
      <c r="F250" s="69"/>
      <c r="R250" s="17"/>
      <c r="S250" s="17"/>
      <c r="T250" s="17"/>
      <c r="U250" s="17"/>
      <c r="V250" s="17"/>
    </row>
    <row r="251" spans="6:22" ht="13.2">
      <c r="F251" s="69"/>
      <c r="R251" s="17"/>
      <c r="S251" s="17"/>
      <c r="T251" s="17"/>
      <c r="U251" s="17"/>
      <c r="V251" s="17"/>
    </row>
    <row r="252" spans="6:22" ht="13.2">
      <c r="F252" s="69"/>
      <c r="R252" s="17"/>
      <c r="S252" s="17"/>
      <c r="T252" s="17"/>
      <c r="U252" s="17"/>
      <c r="V252" s="17"/>
    </row>
    <row r="253" spans="6:22" ht="13.2">
      <c r="F253" s="69"/>
      <c r="R253" s="17"/>
      <c r="S253" s="17"/>
      <c r="T253" s="17"/>
      <c r="U253" s="17"/>
      <c r="V253" s="17"/>
    </row>
    <row r="254" spans="6:22" ht="13.2">
      <c r="F254" s="69"/>
      <c r="R254" s="17"/>
      <c r="S254" s="17"/>
      <c r="T254" s="17"/>
      <c r="U254" s="17"/>
      <c r="V254" s="17"/>
    </row>
    <row r="255" spans="6:22" ht="13.2">
      <c r="F255" s="69"/>
      <c r="R255" s="17"/>
      <c r="S255" s="17"/>
      <c r="T255" s="17"/>
      <c r="U255" s="17"/>
      <c r="V255" s="17"/>
    </row>
    <row r="256" spans="6:22" ht="13.2">
      <c r="F256" s="69"/>
      <c r="R256" s="17"/>
      <c r="S256" s="17"/>
      <c r="T256" s="17"/>
      <c r="U256" s="17"/>
      <c r="V256" s="17"/>
    </row>
    <row r="257" spans="6:22" ht="13.2">
      <c r="F257" s="69"/>
      <c r="R257" s="17"/>
      <c r="S257" s="17"/>
      <c r="T257" s="17"/>
      <c r="U257" s="17"/>
      <c r="V257" s="17"/>
    </row>
    <row r="258" spans="6:22" ht="13.2">
      <c r="F258" s="69"/>
      <c r="R258" s="17"/>
      <c r="S258" s="17"/>
      <c r="T258" s="17"/>
      <c r="U258" s="17"/>
      <c r="V258" s="17"/>
    </row>
    <row r="259" spans="6:22" ht="13.2">
      <c r="F259" s="69"/>
      <c r="R259" s="17"/>
      <c r="S259" s="17"/>
      <c r="T259" s="17"/>
      <c r="U259" s="17"/>
      <c r="V259" s="17"/>
    </row>
    <row r="260" spans="6:22" ht="13.2">
      <c r="F260" s="69"/>
      <c r="R260" s="17"/>
      <c r="S260" s="17"/>
      <c r="T260" s="17"/>
      <c r="U260" s="17"/>
      <c r="V260" s="17"/>
    </row>
    <row r="261" spans="6:22" ht="13.2">
      <c r="F261" s="69"/>
      <c r="R261" s="17"/>
      <c r="S261" s="17"/>
      <c r="T261" s="17"/>
      <c r="U261" s="17"/>
      <c r="V261" s="17"/>
    </row>
    <row r="262" spans="6:22" ht="13.2">
      <c r="F262" s="69"/>
      <c r="R262" s="17"/>
      <c r="S262" s="17"/>
      <c r="T262" s="17"/>
      <c r="U262" s="17"/>
      <c r="V262" s="17"/>
    </row>
    <row r="263" spans="6:22" ht="13.2">
      <c r="F263" s="69"/>
      <c r="R263" s="17"/>
      <c r="S263" s="17"/>
      <c r="T263" s="17"/>
      <c r="U263" s="17"/>
      <c r="V263" s="17"/>
    </row>
    <row r="264" spans="6:22" ht="13.2">
      <c r="F264" s="69"/>
      <c r="R264" s="17"/>
      <c r="S264" s="17"/>
      <c r="T264" s="17"/>
      <c r="U264" s="17"/>
      <c r="V264" s="17"/>
    </row>
    <row r="265" spans="6:22" ht="13.2">
      <c r="F265" s="69"/>
      <c r="R265" s="17"/>
      <c r="S265" s="17"/>
      <c r="T265" s="17"/>
      <c r="U265" s="17"/>
      <c r="V265" s="17"/>
    </row>
    <row r="266" spans="6:22" ht="13.2">
      <c r="F266" s="69"/>
      <c r="R266" s="17"/>
      <c r="S266" s="17"/>
      <c r="T266" s="17"/>
      <c r="U266" s="17"/>
      <c r="V266" s="17"/>
    </row>
    <row r="267" spans="6:22" ht="13.2">
      <c r="F267" s="69"/>
      <c r="R267" s="17"/>
      <c r="S267" s="17"/>
      <c r="T267" s="17"/>
      <c r="U267" s="17"/>
      <c r="V267" s="17"/>
    </row>
    <row r="268" spans="6:22" ht="13.2">
      <c r="F268" s="69"/>
      <c r="R268" s="17"/>
      <c r="S268" s="17"/>
      <c r="T268" s="17"/>
      <c r="U268" s="17"/>
      <c r="V268" s="17"/>
    </row>
    <row r="269" spans="6:22" ht="13.2">
      <c r="F269" s="69"/>
      <c r="R269" s="17"/>
      <c r="S269" s="17"/>
      <c r="T269" s="17"/>
      <c r="U269" s="17"/>
      <c r="V269" s="17"/>
    </row>
    <row r="270" spans="6:22" ht="13.2">
      <c r="F270" s="69"/>
      <c r="R270" s="17"/>
      <c r="S270" s="17"/>
      <c r="T270" s="17"/>
      <c r="U270" s="17"/>
      <c r="V270" s="17"/>
    </row>
    <row r="271" spans="6:22" ht="13.2">
      <c r="F271" s="69"/>
      <c r="R271" s="17"/>
      <c r="S271" s="17"/>
      <c r="T271" s="17"/>
      <c r="U271" s="17"/>
      <c r="V271" s="17"/>
    </row>
    <row r="272" spans="6:22" ht="13.2">
      <c r="F272" s="69"/>
      <c r="R272" s="17"/>
      <c r="S272" s="17"/>
      <c r="T272" s="17"/>
      <c r="U272" s="17"/>
      <c r="V272" s="17"/>
    </row>
    <row r="273" spans="6:22" ht="13.2">
      <c r="F273" s="69"/>
      <c r="R273" s="17"/>
      <c r="S273" s="17"/>
      <c r="T273" s="17"/>
      <c r="U273" s="17"/>
      <c r="V273" s="17"/>
    </row>
    <row r="274" spans="6:22" ht="13.2">
      <c r="F274" s="69"/>
      <c r="R274" s="17"/>
      <c r="S274" s="17"/>
      <c r="T274" s="17"/>
      <c r="U274" s="17"/>
      <c r="V274" s="17"/>
    </row>
    <row r="275" spans="6:22" ht="13.2">
      <c r="F275" s="69"/>
      <c r="R275" s="17"/>
      <c r="S275" s="17"/>
      <c r="T275" s="17"/>
      <c r="U275" s="17"/>
      <c r="V275" s="17"/>
    </row>
    <row r="276" spans="6:22" ht="13.2">
      <c r="F276" s="69"/>
      <c r="R276" s="17"/>
      <c r="S276" s="17"/>
      <c r="T276" s="17"/>
      <c r="U276" s="17"/>
      <c r="V276" s="17"/>
    </row>
    <row r="277" spans="6:22" ht="13.2">
      <c r="F277" s="69"/>
      <c r="R277" s="17"/>
      <c r="S277" s="17"/>
      <c r="T277" s="17"/>
      <c r="U277" s="17"/>
      <c r="V277" s="17"/>
    </row>
    <row r="278" spans="6:22" ht="13.2">
      <c r="F278" s="69"/>
      <c r="R278" s="17"/>
      <c r="S278" s="17"/>
      <c r="T278" s="17"/>
      <c r="U278" s="17"/>
      <c r="V278" s="17"/>
    </row>
    <row r="279" spans="6:22" ht="13.2">
      <c r="F279" s="69"/>
      <c r="R279" s="17"/>
      <c r="S279" s="17"/>
      <c r="T279" s="17"/>
      <c r="U279" s="17"/>
      <c r="V279" s="17"/>
    </row>
    <row r="280" spans="6:22" ht="13.2">
      <c r="F280" s="69"/>
      <c r="R280" s="17"/>
      <c r="S280" s="17"/>
      <c r="T280" s="17"/>
      <c r="U280" s="17"/>
      <c r="V280" s="17"/>
    </row>
    <row r="281" spans="6:22" ht="13.2">
      <c r="F281" s="69"/>
      <c r="R281" s="17"/>
      <c r="S281" s="17"/>
      <c r="T281" s="17"/>
      <c r="U281" s="17"/>
      <c r="V281" s="17"/>
    </row>
    <row r="282" spans="6:22" ht="13.2">
      <c r="F282" s="69"/>
      <c r="R282" s="17"/>
      <c r="S282" s="17"/>
      <c r="T282" s="17"/>
      <c r="U282" s="17"/>
      <c r="V282" s="17"/>
    </row>
    <row r="283" spans="6:22" ht="13.2">
      <c r="F283" s="69"/>
      <c r="R283" s="17"/>
      <c r="S283" s="17"/>
      <c r="T283" s="17"/>
      <c r="U283" s="17"/>
      <c r="V283" s="17"/>
    </row>
    <row r="284" spans="6:22" ht="13.2">
      <c r="F284" s="69"/>
      <c r="R284" s="17"/>
      <c r="S284" s="17"/>
      <c r="T284" s="17"/>
      <c r="U284" s="17"/>
      <c r="V284" s="17"/>
    </row>
    <row r="285" spans="6:22" ht="13.2">
      <c r="F285" s="69"/>
      <c r="R285" s="17"/>
      <c r="S285" s="17"/>
      <c r="T285" s="17"/>
      <c r="U285" s="17"/>
      <c r="V285" s="17"/>
    </row>
    <row r="286" spans="6:22" ht="13.2">
      <c r="F286" s="69"/>
      <c r="R286" s="17"/>
      <c r="S286" s="17"/>
      <c r="T286" s="17"/>
      <c r="U286" s="17"/>
      <c r="V286" s="17"/>
    </row>
    <row r="287" spans="6:22" ht="13.2">
      <c r="F287" s="69"/>
      <c r="R287" s="17"/>
      <c r="S287" s="17"/>
      <c r="T287" s="17"/>
      <c r="U287" s="17"/>
      <c r="V287" s="17"/>
    </row>
    <row r="288" spans="6:22" ht="13.2">
      <c r="F288" s="69"/>
      <c r="R288" s="17"/>
      <c r="S288" s="17"/>
      <c r="T288" s="17"/>
      <c r="U288" s="17"/>
      <c r="V288" s="17"/>
    </row>
    <row r="289" spans="6:22" ht="13.2">
      <c r="F289" s="69"/>
      <c r="R289" s="17"/>
      <c r="S289" s="17"/>
      <c r="T289" s="17"/>
      <c r="U289" s="17"/>
      <c r="V289" s="17"/>
    </row>
    <row r="290" spans="6:22" ht="13.2">
      <c r="F290" s="69"/>
      <c r="R290" s="17"/>
      <c r="S290" s="17"/>
      <c r="T290" s="17"/>
      <c r="U290" s="17"/>
      <c r="V290" s="17"/>
    </row>
    <row r="291" spans="6:22" ht="13.2">
      <c r="F291" s="69"/>
      <c r="R291" s="17"/>
      <c r="S291" s="17"/>
      <c r="T291" s="17"/>
      <c r="U291" s="17"/>
      <c r="V291" s="17"/>
    </row>
    <row r="292" spans="6:22" ht="13.2">
      <c r="F292" s="69"/>
      <c r="R292" s="17"/>
      <c r="S292" s="17"/>
      <c r="T292" s="17"/>
      <c r="U292" s="17"/>
      <c r="V292" s="17"/>
    </row>
    <row r="293" spans="6:22" ht="13.2">
      <c r="F293" s="69"/>
      <c r="R293" s="17"/>
      <c r="S293" s="17"/>
      <c r="T293" s="17"/>
      <c r="U293" s="17"/>
      <c r="V293" s="17"/>
    </row>
    <row r="294" spans="6:22" ht="13.2">
      <c r="F294" s="69"/>
      <c r="R294" s="17"/>
      <c r="S294" s="17"/>
      <c r="T294" s="17"/>
      <c r="U294" s="17"/>
      <c r="V294" s="17"/>
    </row>
    <row r="295" spans="6:22" ht="13.2">
      <c r="F295" s="69"/>
      <c r="R295" s="17"/>
      <c r="S295" s="17"/>
      <c r="T295" s="17"/>
      <c r="U295" s="17"/>
      <c r="V295" s="17"/>
    </row>
    <row r="296" spans="6:22" ht="13.2">
      <c r="F296" s="69"/>
      <c r="R296" s="17"/>
      <c r="S296" s="17"/>
      <c r="T296" s="17"/>
      <c r="U296" s="17"/>
      <c r="V296" s="17"/>
    </row>
    <row r="297" spans="6:22" ht="13.2">
      <c r="F297" s="69"/>
      <c r="R297" s="17"/>
      <c r="S297" s="17"/>
      <c r="T297" s="17"/>
      <c r="U297" s="17"/>
      <c r="V297" s="17"/>
    </row>
    <row r="298" spans="6:22" ht="13.2">
      <c r="F298" s="69"/>
      <c r="R298" s="17"/>
      <c r="S298" s="17"/>
      <c r="T298" s="17"/>
      <c r="U298" s="17"/>
      <c r="V298" s="17"/>
    </row>
    <row r="299" spans="6:22" ht="13.2">
      <c r="F299" s="69"/>
      <c r="R299" s="17"/>
      <c r="S299" s="17"/>
      <c r="T299" s="17"/>
      <c r="U299" s="17"/>
      <c r="V299" s="17"/>
    </row>
    <row r="300" spans="6:22" ht="13.2">
      <c r="F300" s="69"/>
      <c r="R300" s="17"/>
      <c r="S300" s="17"/>
      <c r="T300" s="17"/>
      <c r="U300" s="17"/>
      <c r="V300" s="17"/>
    </row>
    <row r="301" spans="6:22" ht="13.2">
      <c r="F301" s="69"/>
      <c r="R301" s="17"/>
      <c r="S301" s="17"/>
      <c r="T301" s="17"/>
      <c r="U301" s="17"/>
      <c r="V301" s="17"/>
    </row>
    <row r="302" spans="6:22" ht="13.2">
      <c r="F302" s="69"/>
      <c r="R302" s="17"/>
      <c r="S302" s="17"/>
      <c r="T302" s="17"/>
      <c r="U302" s="17"/>
      <c r="V302" s="17"/>
    </row>
    <row r="303" spans="6:22" ht="13.2">
      <c r="F303" s="69"/>
      <c r="R303" s="17"/>
      <c r="S303" s="17"/>
      <c r="T303" s="17"/>
      <c r="U303" s="17"/>
      <c r="V303" s="17"/>
    </row>
    <row r="304" spans="6:22" ht="13.2">
      <c r="F304" s="69"/>
      <c r="R304" s="17"/>
      <c r="S304" s="17"/>
      <c r="T304" s="17"/>
      <c r="U304" s="17"/>
      <c r="V304" s="17"/>
    </row>
    <row r="305" spans="6:22" ht="13.2">
      <c r="F305" s="69"/>
      <c r="R305" s="17"/>
      <c r="S305" s="17"/>
      <c r="T305" s="17"/>
      <c r="U305" s="17"/>
      <c r="V305" s="17"/>
    </row>
    <row r="306" spans="6:22" ht="13.2">
      <c r="F306" s="69"/>
      <c r="R306" s="17"/>
      <c r="S306" s="17"/>
      <c r="T306" s="17"/>
      <c r="U306" s="17"/>
      <c r="V306" s="17"/>
    </row>
    <row r="307" spans="6:22" ht="13.2">
      <c r="F307" s="69"/>
      <c r="R307" s="17"/>
      <c r="S307" s="17"/>
      <c r="T307" s="17"/>
      <c r="U307" s="17"/>
      <c r="V307" s="17"/>
    </row>
    <row r="308" spans="6:22" ht="13.2">
      <c r="F308" s="69"/>
      <c r="R308" s="17"/>
      <c r="S308" s="17"/>
      <c r="T308" s="17"/>
      <c r="U308" s="17"/>
      <c r="V308" s="17"/>
    </row>
    <row r="309" spans="6:22" ht="13.2">
      <c r="F309" s="69"/>
      <c r="R309" s="17"/>
      <c r="S309" s="17"/>
      <c r="T309" s="17"/>
      <c r="U309" s="17"/>
      <c r="V309" s="17"/>
    </row>
    <row r="310" spans="6:22" ht="13.2">
      <c r="F310" s="69"/>
      <c r="R310" s="17"/>
      <c r="S310" s="17"/>
      <c r="T310" s="17"/>
      <c r="U310" s="17"/>
      <c r="V310" s="17"/>
    </row>
    <row r="311" spans="6:22" ht="13.2">
      <c r="F311" s="69"/>
      <c r="R311" s="17"/>
      <c r="S311" s="17"/>
      <c r="T311" s="17"/>
      <c r="U311" s="17"/>
      <c r="V311" s="17"/>
    </row>
    <row r="312" spans="6:22" ht="13.2">
      <c r="F312" s="69"/>
      <c r="R312" s="17"/>
      <c r="S312" s="17"/>
      <c r="T312" s="17"/>
      <c r="U312" s="17"/>
      <c r="V312" s="17"/>
    </row>
    <row r="313" spans="6:22" ht="13.2">
      <c r="F313" s="69"/>
      <c r="R313" s="17"/>
      <c r="S313" s="17"/>
      <c r="T313" s="17"/>
      <c r="U313" s="17"/>
      <c r="V313" s="17"/>
    </row>
    <row r="314" spans="6:22" ht="13.2">
      <c r="F314" s="69"/>
      <c r="R314" s="17"/>
      <c r="S314" s="17"/>
      <c r="T314" s="17"/>
      <c r="U314" s="17"/>
      <c r="V314" s="17"/>
    </row>
    <row r="315" spans="6:22" ht="13.2">
      <c r="F315" s="69"/>
      <c r="R315" s="17"/>
      <c r="S315" s="17"/>
      <c r="T315" s="17"/>
      <c r="U315" s="17"/>
      <c r="V315" s="17"/>
    </row>
    <row r="316" spans="6:22" ht="13.2">
      <c r="F316" s="69"/>
      <c r="R316" s="17"/>
      <c r="S316" s="17"/>
      <c r="T316" s="17"/>
      <c r="U316" s="17"/>
      <c r="V316" s="17"/>
    </row>
    <row r="317" spans="6:22" ht="13.2">
      <c r="F317" s="69"/>
      <c r="R317" s="17"/>
      <c r="S317" s="17"/>
      <c r="T317" s="17"/>
      <c r="U317" s="17"/>
      <c r="V317" s="17"/>
    </row>
    <row r="318" spans="6:22" ht="13.2">
      <c r="F318" s="69"/>
      <c r="R318" s="17"/>
      <c r="S318" s="17"/>
      <c r="T318" s="17"/>
      <c r="U318" s="17"/>
      <c r="V318" s="17"/>
    </row>
    <row r="319" spans="6:22" ht="13.2">
      <c r="F319" s="69"/>
      <c r="R319" s="17"/>
      <c r="S319" s="17"/>
      <c r="T319" s="17"/>
      <c r="U319" s="17"/>
      <c r="V319" s="17"/>
    </row>
    <row r="320" spans="6:22" ht="13.2">
      <c r="F320" s="69"/>
      <c r="R320" s="17"/>
      <c r="S320" s="17"/>
      <c r="T320" s="17"/>
      <c r="U320" s="17"/>
      <c r="V320" s="17"/>
    </row>
    <row r="321" spans="6:22" ht="13.2">
      <c r="F321" s="69"/>
      <c r="R321" s="17"/>
      <c r="S321" s="17"/>
      <c r="T321" s="17"/>
      <c r="U321" s="17"/>
      <c r="V321" s="17"/>
    </row>
    <row r="322" spans="6:22" ht="13.2">
      <c r="F322" s="69"/>
      <c r="R322" s="17"/>
      <c r="S322" s="17"/>
      <c r="T322" s="17"/>
      <c r="U322" s="17"/>
      <c r="V322" s="17"/>
    </row>
    <row r="323" spans="6:22" ht="13.2">
      <c r="F323" s="69"/>
      <c r="R323" s="17"/>
      <c r="S323" s="17"/>
      <c r="T323" s="17"/>
      <c r="U323" s="17"/>
      <c r="V323" s="17"/>
    </row>
    <row r="324" spans="6:22" ht="13.2">
      <c r="F324" s="69"/>
      <c r="R324" s="17"/>
      <c r="S324" s="17"/>
      <c r="T324" s="17"/>
      <c r="U324" s="17"/>
      <c r="V324" s="17"/>
    </row>
    <row r="325" spans="6:22" ht="13.2">
      <c r="F325" s="69"/>
      <c r="R325" s="17"/>
      <c r="S325" s="17"/>
      <c r="T325" s="17"/>
      <c r="U325" s="17"/>
      <c r="V325" s="17"/>
    </row>
    <row r="326" spans="6:22" ht="13.2">
      <c r="F326" s="69"/>
      <c r="R326" s="17"/>
      <c r="S326" s="17"/>
      <c r="T326" s="17"/>
      <c r="U326" s="17"/>
      <c r="V326" s="17"/>
    </row>
    <row r="327" spans="6:22" ht="13.2">
      <c r="F327" s="69"/>
      <c r="R327" s="17"/>
      <c r="S327" s="17"/>
      <c r="T327" s="17"/>
      <c r="U327" s="17"/>
      <c r="V327" s="17"/>
    </row>
    <row r="328" spans="6:22" ht="13.2">
      <c r="F328" s="69"/>
      <c r="R328" s="17"/>
      <c r="S328" s="17"/>
      <c r="T328" s="17"/>
      <c r="U328" s="17"/>
      <c r="V328" s="17"/>
    </row>
    <row r="329" spans="6:22" ht="13.2">
      <c r="F329" s="69"/>
      <c r="R329" s="17"/>
      <c r="S329" s="17"/>
      <c r="T329" s="17"/>
      <c r="U329" s="17"/>
      <c r="V329" s="17"/>
    </row>
    <row r="330" spans="6:22" ht="13.2">
      <c r="F330" s="69"/>
      <c r="R330" s="17"/>
      <c r="S330" s="17"/>
      <c r="T330" s="17"/>
      <c r="U330" s="17"/>
      <c r="V330" s="17"/>
    </row>
    <row r="331" spans="6:22" ht="13.2">
      <c r="F331" s="69"/>
      <c r="R331" s="17"/>
      <c r="S331" s="17"/>
      <c r="T331" s="17"/>
      <c r="U331" s="17"/>
      <c r="V331" s="17"/>
    </row>
    <row r="332" spans="6:22" ht="13.2">
      <c r="F332" s="69"/>
      <c r="R332" s="17"/>
      <c r="S332" s="17"/>
      <c r="T332" s="17"/>
      <c r="U332" s="17"/>
      <c r="V332" s="17"/>
    </row>
    <row r="333" spans="6:22" ht="13.2">
      <c r="F333" s="69"/>
      <c r="R333" s="17"/>
      <c r="S333" s="17"/>
      <c r="T333" s="17"/>
      <c r="U333" s="17"/>
      <c r="V333" s="17"/>
    </row>
    <row r="334" spans="6:22" ht="13.2">
      <c r="F334" s="69"/>
      <c r="R334" s="17"/>
      <c r="S334" s="17"/>
      <c r="T334" s="17"/>
      <c r="U334" s="17"/>
      <c r="V334" s="17"/>
    </row>
    <row r="335" spans="6:22" ht="13.2">
      <c r="F335" s="69"/>
      <c r="R335" s="17"/>
      <c r="S335" s="17"/>
      <c r="T335" s="17"/>
      <c r="U335" s="17"/>
      <c r="V335" s="17"/>
    </row>
    <row r="336" spans="6:22" ht="13.2">
      <c r="F336" s="69"/>
      <c r="R336" s="17"/>
      <c r="S336" s="17"/>
      <c r="T336" s="17"/>
      <c r="U336" s="17"/>
      <c r="V336" s="17"/>
    </row>
    <row r="337" spans="6:22" ht="13.2">
      <c r="F337" s="69"/>
      <c r="R337" s="17"/>
      <c r="S337" s="17"/>
      <c r="T337" s="17"/>
      <c r="U337" s="17"/>
      <c r="V337" s="17"/>
    </row>
    <row r="338" spans="6:22" ht="13.2">
      <c r="F338" s="69"/>
      <c r="R338" s="17"/>
      <c r="S338" s="17"/>
      <c r="T338" s="17"/>
      <c r="U338" s="17"/>
      <c r="V338" s="17"/>
    </row>
    <row r="339" spans="6:22" ht="13.2">
      <c r="F339" s="69"/>
      <c r="R339" s="17"/>
      <c r="S339" s="17"/>
      <c r="T339" s="17"/>
      <c r="U339" s="17"/>
      <c r="V339" s="17"/>
    </row>
    <row r="340" spans="6:22" ht="13.2">
      <c r="F340" s="69"/>
      <c r="R340" s="17"/>
      <c r="S340" s="17"/>
      <c r="T340" s="17"/>
      <c r="U340" s="17"/>
      <c r="V340" s="17"/>
    </row>
    <row r="341" spans="6:22" ht="13.2">
      <c r="F341" s="69"/>
      <c r="R341" s="17"/>
      <c r="S341" s="17"/>
      <c r="T341" s="17"/>
      <c r="U341" s="17"/>
      <c r="V341" s="17"/>
    </row>
    <row r="342" spans="6:22" ht="13.2">
      <c r="F342" s="69"/>
      <c r="R342" s="17"/>
      <c r="S342" s="17"/>
      <c r="T342" s="17"/>
      <c r="U342" s="17"/>
      <c r="V342" s="17"/>
    </row>
    <row r="343" spans="6:22" ht="13.2">
      <c r="F343" s="69"/>
      <c r="R343" s="17"/>
      <c r="S343" s="17"/>
      <c r="T343" s="17"/>
      <c r="U343" s="17"/>
      <c r="V343" s="17"/>
    </row>
    <row r="344" spans="6:22" ht="13.2">
      <c r="F344" s="69"/>
      <c r="R344" s="17"/>
      <c r="S344" s="17"/>
      <c r="T344" s="17"/>
      <c r="U344" s="17"/>
      <c r="V344" s="17"/>
    </row>
    <row r="345" spans="6:22" ht="13.2">
      <c r="F345" s="69"/>
      <c r="R345" s="17"/>
      <c r="S345" s="17"/>
      <c r="T345" s="17"/>
      <c r="U345" s="17"/>
      <c r="V345" s="17"/>
    </row>
    <row r="346" spans="6:22" ht="13.2">
      <c r="F346" s="69"/>
      <c r="R346" s="17"/>
      <c r="S346" s="17"/>
      <c r="T346" s="17"/>
      <c r="U346" s="17"/>
      <c r="V346" s="17"/>
    </row>
    <row r="347" spans="6:22" ht="13.2">
      <c r="F347" s="69"/>
      <c r="R347" s="17"/>
      <c r="S347" s="17"/>
      <c r="T347" s="17"/>
      <c r="U347" s="17"/>
      <c r="V347" s="17"/>
    </row>
    <row r="348" spans="6:22" ht="13.2">
      <c r="F348" s="69"/>
      <c r="R348" s="17"/>
      <c r="S348" s="17"/>
      <c r="T348" s="17"/>
      <c r="U348" s="17"/>
      <c r="V348" s="17"/>
    </row>
    <row r="349" spans="6:22" ht="13.2">
      <c r="F349" s="69"/>
      <c r="R349" s="17"/>
      <c r="S349" s="17"/>
      <c r="T349" s="17"/>
      <c r="U349" s="17"/>
      <c r="V349" s="17"/>
    </row>
    <row r="350" spans="6:22" ht="13.2">
      <c r="F350" s="69"/>
      <c r="R350" s="17"/>
      <c r="S350" s="17"/>
      <c r="T350" s="17"/>
      <c r="U350" s="17"/>
      <c r="V350" s="17"/>
    </row>
    <row r="351" spans="6:22" ht="13.2">
      <c r="F351" s="69"/>
      <c r="R351" s="17"/>
      <c r="S351" s="17"/>
      <c r="T351" s="17"/>
      <c r="U351" s="17"/>
      <c r="V351" s="17"/>
    </row>
    <row r="352" spans="6:22" ht="13.2">
      <c r="F352" s="69"/>
      <c r="R352" s="17"/>
      <c r="S352" s="17"/>
      <c r="T352" s="17"/>
      <c r="U352" s="17"/>
      <c r="V352" s="17"/>
    </row>
    <row r="353" spans="6:22" ht="13.2">
      <c r="F353" s="69"/>
      <c r="R353" s="17"/>
      <c r="S353" s="17"/>
      <c r="T353" s="17"/>
      <c r="U353" s="17"/>
      <c r="V353" s="17"/>
    </row>
    <row r="354" spans="6:22" ht="13.2">
      <c r="F354" s="69"/>
      <c r="R354" s="17"/>
      <c r="S354" s="17"/>
      <c r="T354" s="17"/>
      <c r="U354" s="17"/>
      <c r="V354" s="17"/>
    </row>
    <row r="355" spans="6:22" ht="13.2">
      <c r="F355" s="69"/>
      <c r="R355" s="17"/>
      <c r="S355" s="17"/>
      <c r="T355" s="17"/>
      <c r="U355" s="17"/>
      <c r="V355" s="17"/>
    </row>
    <row r="356" spans="6:22" ht="13.2">
      <c r="F356" s="69"/>
      <c r="R356" s="17"/>
      <c r="S356" s="17"/>
      <c r="T356" s="17"/>
      <c r="U356" s="17"/>
      <c r="V356" s="17"/>
    </row>
    <row r="357" spans="6:22" ht="13.2">
      <c r="F357" s="69"/>
      <c r="R357" s="17"/>
      <c r="S357" s="17"/>
      <c r="T357" s="17"/>
      <c r="U357" s="17"/>
      <c r="V357" s="17"/>
    </row>
    <row r="358" spans="6:22" ht="13.2">
      <c r="F358" s="69"/>
      <c r="R358" s="17"/>
      <c r="S358" s="17"/>
      <c r="T358" s="17"/>
      <c r="U358" s="17"/>
      <c r="V358" s="17"/>
    </row>
    <row r="359" spans="6:22" ht="13.2">
      <c r="F359" s="69"/>
      <c r="R359" s="17"/>
      <c r="S359" s="17"/>
      <c r="T359" s="17"/>
      <c r="U359" s="17"/>
      <c r="V359" s="17"/>
    </row>
    <row r="360" spans="6:22" ht="13.2">
      <c r="F360" s="69"/>
      <c r="R360" s="17"/>
      <c r="S360" s="17"/>
      <c r="T360" s="17"/>
      <c r="U360" s="17"/>
      <c r="V360" s="17"/>
    </row>
    <row r="361" spans="6:22" ht="13.2">
      <c r="F361" s="69"/>
      <c r="R361" s="17"/>
      <c r="S361" s="17"/>
      <c r="T361" s="17"/>
      <c r="U361" s="17"/>
      <c r="V361" s="17"/>
    </row>
    <row r="362" spans="6:22" ht="13.2">
      <c r="F362" s="69"/>
      <c r="R362" s="17"/>
      <c r="S362" s="17"/>
      <c r="T362" s="17"/>
      <c r="U362" s="17"/>
      <c r="V362" s="17"/>
    </row>
    <row r="363" spans="6:22" ht="13.2">
      <c r="F363" s="69"/>
      <c r="R363" s="17"/>
      <c r="S363" s="17"/>
      <c r="T363" s="17"/>
      <c r="U363" s="17"/>
      <c r="V363" s="17"/>
    </row>
    <row r="364" spans="6:22" ht="13.2">
      <c r="F364" s="69"/>
      <c r="R364" s="17"/>
      <c r="S364" s="17"/>
      <c r="T364" s="17"/>
      <c r="U364" s="17"/>
      <c r="V364" s="17"/>
    </row>
    <row r="365" spans="6:22" ht="13.2">
      <c r="F365" s="69"/>
      <c r="R365" s="17"/>
      <c r="S365" s="17"/>
      <c r="T365" s="17"/>
      <c r="U365" s="17"/>
      <c r="V365" s="17"/>
    </row>
    <row r="366" spans="6:22" ht="13.2">
      <c r="F366" s="69"/>
      <c r="R366" s="17"/>
      <c r="S366" s="17"/>
      <c r="T366" s="17"/>
      <c r="U366" s="17"/>
      <c r="V366" s="17"/>
    </row>
    <row r="367" spans="6:22" ht="13.2">
      <c r="F367" s="69"/>
      <c r="R367" s="17"/>
      <c r="S367" s="17"/>
      <c r="T367" s="17"/>
      <c r="U367" s="17"/>
      <c r="V367" s="17"/>
    </row>
    <row r="368" spans="6:22" ht="13.2">
      <c r="F368" s="69"/>
      <c r="R368" s="17"/>
      <c r="S368" s="17"/>
      <c r="T368" s="17"/>
      <c r="U368" s="17"/>
      <c r="V368" s="17"/>
    </row>
    <row r="369" spans="6:22" ht="13.2">
      <c r="F369" s="69"/>
      <c r="R369" s="17"/>
      <c r="S369" s="17"/>
      <c r="T369" s="17"/>
      <c r="U369" s="17"/>
      <c r="V369" s="17"/>
    </row>
    <row r="370" spans="6:22" ht="13.2">
      <c r="F370" s="69"/>
      <c r="R370" s="17"/>
      <c r="S370" s="17"/>
      <c r="T370" s="17"/>
      <c r="U370" s="17"/>
      <c r="V370" s="17"/>
    </row>
    <row r="371" spans="6:22" ht="13.2">
      <c r="F371" s="69"/>
      <c r="R371" s="17"/>
      <c r="S371" s="17"/>
      <c r="T371" s="17"/>
      <c r="U371" s="17"/>
      <c r="V371" s="17"/>
    </row>
    <row r="372" spans="6:22" ht="13.2">
      <c r="F372" s="69"/>
      <c r="R372" s="17"/>
      <c r="S372" s="17"/>
      <c r="T372" s="17"/>
      <c r="U372" s="17"/>
      <c r="V372" s="17"/>
    </row>
    <row r="373" spans="6:22" ht="13.2">
      <c r="F373" s="69"/>
      <c r="R373" s="17"/>
      <c r="S373" s="17"/>
      <c r="T373" s="17"/>
      <c r="U373" s="17"/>
      <c r="V373" s="17"/>
    </row>
    <row r="374" spans="6:22" ht="13.2">
      <c r="F374" s="69"/>
      <c r="R374" s="17"/>
      <c r="S374" s="17"/>
      <c r="T374" s="17"/>
      <c r="U374" s="17"/>
      <c r="V374" s="17"/>
    </row>
    <row r="375" spans="6:22" ht="13.2">
      <c r="F375" s="69"/>
      <c r="R375" s="17"/>
      <c r="S375" s="17"/>
      <c r="T375" s="17"/>
      <c r="U375" s="17"/>
      <c r="V375" s="17"/>
    </row>
    <row r="376" spans="6:22" ht="13.2">
      <c r="F376" s="69"/>
      <c r="R376" s="17"/>
      <c r="S376" s="17"/>
      <c r="T376" s="17"/>
      <c r="U376" s="17"/>
      <c r="V376" s="17"/>
    </row>
    <row r="377" spans="6:22" ht="13.2">
      <c r="F377" s="69"/>
      <c r="R377" s="17"/>
      <c r="S377" s="17"/>
      <c r="T377" s="17"/>
      <c r="U377" s="17"/>
      <c r="V377" s="17"/>
    </row>
    <row r="378" spans="6:22" ht="13.2">
      <c r="F378" s="69"/>
      <c r="R378" s="17"/>
      <c r="S378" s="17"/>
      <c r="T378" s="17"/>
      <c r="U378" s="17"/>
      <c r="V378" s="17"/>
    </row>
    <row r="379" spans="6:22" ht="13.2">
      <c r="F379" s="69"/>
      <c r="R379" s="17"/>
      <c r="S379" s="17"/>
      <c r="T379" s="17"/>
      <c r="U379" s="17"/>
      <c r="V379" s="17"/>
    </row>
    <row r="380" spans="6:22" ht="13.2">
      <c r="F380" s="69"/>
      <c r="R380" s="17"/>
      <c r="S380" s="17"/>
      <c r="T380" s="17"/>
      <c r="U380" s="17"/>
      <c r="V380" s="17"/>
    </row>
    <row r="381" spans="6:22" ht="13.2">
      <c r="F381" s="69"/>
      <c r="R381" s="17"/>
      <c r="S381" s="17"/>
      <c r="T381" s="17"/>
      <c r="U381" s="17"/>
      <c r="V381" s="17"/>
    </row>
    <row r="382" spans="6:22" ht="13.2">
      <c r="F382" s="69"/>
      <c r="R382" s="17"/>
      <c r="S382" s="17"/>
      <c r="T382" s="17"/>
      <c r="U382" s="17"/>
      <c r="V382" s="17"/>
    </row>
    <row r="383" spans="6:22" ht="13.2">
      <c r="F383" s="69"/>
      <c r="R383" s="17"/>
      <c r="S383" s="17"/>
      <c r="T383" s="17"/>
      <c r="U383" s="17"/>
      <c r="V383" s="17"/>
    </row>
    <row r="384" spans="6:22" ht="13.2">
      <c r="F384" s="69"/>
      <c r="R384" s="17"/>
      <c r="S384" s="17"/>
      <c r="T384" s="17"/>
      <c r="U384" s="17"/>
      <c r="V384" s="17"/>
    </row>
    <row r="385" spans="6:22" ht="13.2">
      <c r="F385" s="69"/>
      <c r="R385" s="17"/>
      <c r="S385" s="17"/>
      <c r="T385" s="17"/>
      <c r="U385" s="17"/>
      <c r="V385" s="17"/>
    </row>
    <row r="386" spans="6:22" ht="13.2">
      <c r="F386" s="69"/>
      <c r="R386" s="17"/>
      <c r="S386" s="17"/>
      <c r="T386" s="17"/>
      <c r="U386" s="17"/>
      <c r="V386" s="17"/>
    </row>
    <row r="387" spans="6:22" ht="13.2">
      <c r="F387" s="69"/>
      <c r="R387" s="17"/>
      <c r="S387" s="17"/>
      <c r="T387" s="17"/>
      <c r="U387" s="17"/>
      <c r="V387" s="17"/>
    </row>
    <row r="388" spans="6:22" ht="13.2">
      <c r="F388" s="69"/>
      <c r="R388" s="17"/>
      <c r="S388" s="17"/>
      <c r="T388" s="17"/>
      <c r="U388" s="17"/>
      <c r="V388" s="17"/>
    </row>
    <row r="389" spans="6:22" ht="13.2">
      <c r="F389" s="69"/>
      <c r="R389" s="17"/>
      <c r="S389" s="17"/>
      <c r="T389" s="17"/>
      <c r="U389" s="17"/>
      <c r="V389" s="17"/>
    </row>
    <row r="390" spans="6:22" ht="13.2">
      <c r="F390" s="69"/>
      <c r="R390" s="17"/>
      <c r="S390" s="17"/>
      <c r="T390" s="17"/>
      <c r="U390" s="17"/>
      <c r="V390" s="17"/>
    </row>
    <row r="391" spans="6:22" ht="13.2">
      <c r="F391" s="69"/>
      <c r="R391" s="17"/>
      <c r="S391" s="17"/>
      <c r="T391" s="17"/>
      <c r="U391" s="17"/>
      <c r="V391" s="17"/>
    </row>
    <row r="392" spans="6:22" ht="13.2">
      <c r="F392" s="69"/>
      <c r="R392" s="17"/>
      <c r="S392" s="17"/>
      <c r="T392" s="17"/>
      <c r="U392" s="17"/>
      <c r="V392" s="17"/>
    </row>
    <row r="393" spans="6:22" ht="13.2">
      <c r="F393" s="69"/>
      <c r="R393" s="17"/>
      <c r="S393" s="17"/>
      <c r="T393" s="17"/>
      <c r="U393" s="17"/>
      <c r="V393" s="17"/>
    </row>
    <row r="394" spans="6:22" ht="13.2">
      <c r="F394" s="69"/>
      <c r="R394" s="17"/>
      <c r="S394" s="17"/>
      <c r="T394" s="17"/>
      <c r="U394" s="17"/>
      <c r="V394" s="17"/>
    </row>
    <row r="395" spans="6:22" ht="13.2">
      <c r="F395" s="69"/>
      <c r="R395" s="17"/>
      <c r="S395" s="17"/>
      <c r="T395" s="17"/>
      <c r="U395" s="17"/>
      <c r="V395" s="17"/>
    </row>
    <row r="396" spans="6:22" ht="13.2">
      <c r="F396" s="69"/>
      <c r="R396" s="17"/>
      <c r="S396" s="17"/>
      <c r="T396" s="17"/>
      <c r="U396" s="17"/>
      <c r="V396" s="17"/>
    </row>
    <row r="397" spans="6:22" ht="13.2">
      <c r="F397" s="69"/>
      <c r="R397" s="17"/>
      <c r="S397" s="17"/>
      <c r="T397" s="17"/>
      <c r="U397" s="17"/>
      <c r="V397" s="17"/>
    </row>
    <row r="398" spans="6:22" ht="13.2">
      <c r="F398" s="69"/>
      <c r="R398" s="17"/>
      <c r="S398" s="17"/>
      <c r="T398" s="17"/>
      <c r="U398" s="17"/>
      <c r="V398" s="17"/>
    </row>
    <row r="399" spans="6:22" ht="13.2">
      <c r="F399" s="69"/>
      <c r="R399" s="17"/>
      <c r="S399" s="17"/>
      <c r="T399" s="17"/>
      <c r="U399" s="17"/>
      <c r="V399" s="17"/>
    </row>
    <row r="400" spans="6:22" ht="13.2">
      <c r="F400" s="69"/>
      <c r="R400" s="17"/>
      <c r="S400" s="17"/>
      <c r="T400" s="17"/>
      <c r="U400" s="17"/>
      <c r="V400" s="17"/>
    </row>
    <row r="401" spans="6:22" ht="13.2">
      <c r="F401" s="69"/>
      <c r="R401" s="17"/>
      <c r="S401" s="17"/>
      <c r="T401" s="17"/>
      <c r="U401" s="17"/>
      <c r="V401" s="17"/>
    </row>
    <row r="402" spans="6:22" ht="13.2">
      <c r="F402" s="69"/>
      <c r="R402" s="17"/>
      <c r="S402" s="17"/>
      <c r="T402" s="17"/>
      <c r="U402" s="17"/>
      <c r="V402" s="17"/>
    </row>
    <row r="403" spans="6:22" ht="13.2">
      <c r="F403" s="69"/>
      <c r="R403" s="17"/>
      <c r="S403" s="17"/>
      <c r="T403" s="17"/>
      <c r="U403" s="17"/>
      <c r="V403" s="17"/>
    </row>
    <row r="404" spans="6:22" ht="13.2">
      <c r="F404" s="69"/>
      <c r="R404" s="17"/>
      <c r="S404" s="17"/>
      <c r="T404" s="17"/>
      <c r="U404" s="17"/>
      <c r="V404" s="17"/>
    </row>
    <row r="405" spans="6:22" ht="13.2">
      <c r="F405" s="69"/>
      <c r="R405" s="17"/>
      <c r="S405" s="17"/>
      <c r="T405" s="17"/>
      <c r="U405" s="17"/>
      <c r="V405" s="17"/>
    </row>
    <row r="406" spans="6:22" ht="13.2">
      <c r="F406" s="69"/>
      <c r="R406" s="17"/>
      <c r="S406" s="17"/>
      <c r="T406" s="17"/>
      <c r="U406" s="17"/>
      <c r="V406" s="17"/>
    </row>
    <row r="407" spans="6:22" ht="13.2">
      <c r="F407" s="69"/>
      <c r="R407" s="17"/>
      <c r="S407" s="17"/>
      <c r="T407" s="17"/>
      <c r="U407" s="17"/>
      <c r="V407" s="17"/>
    </row>
    <row r="408" spans="6:22" ht="13.2">
      <c r="F408" s="69"/>
      <c r="R408" s="17"/>
      <c r="S408" s="17"/>
      <c r="T408" s="17"/>
      <c r="U408" s="17"/>
      <c r="V408" s="17"/>
    </row>
    <row r="409" spans="6:22" ht="13.2">
      <c r="F409" s="69"/>
      <c r="R409" s="17"/>
      <c r="S409" s="17"/>
      <c r="T409" s="17"/>
      <c r="U409" s="17"/>
      <c r="V409" s="17"/>
    </row>
    <row r="410" spans="6:22" ht="13.2">
      <c r="F410" s="69"/>
      <c r="R410" s="17"/>
      <c r="S410" s="17"/>
      <c r="T410" s="17"/>
      <c r="U410" s="17"/>
      <c r="V410" s="17"/>
    </row>
    <row r="411" spans="6:22" ht="13.2">
      <c r="F411" s="69"/>
      <c r="R411" s="17"/>
      <c r="S411" s="17"/>
      <c r="T411" s="17"/>
      <c r="U411" s="17"/>
      <c r="V411" s="17"/>
    </row>
    <row r="412" spans="6:22" ht="13.2">
      <c r="F412" s="69"/>
      <c r="R412" s="17"/>
      <c r="S412" s="17"/>
      <c r="T412" s="17"/>
      <c r="U412" s="17"/>
      <c r="V412" s="17"/>
    </row>
    <row r="413" spans="6:22" ht="13.2">
      <c r="F413" s="69"/>
      <c r="R413" s="17"/>
      <c r="S413" s="17"/>
      <c r="T413" s="17"/>
      <c r="U413" s="17"/>
      <c r="V413" s="17"/>
    </row>
    <row r="414" spans="6:22" ht="13.2">
      <c r="F414" s="69"/>
      <c r="R414" s="17"/>
      <c r="S414" s="17"/>
      <c r="T414" s="17"/>
      <c r="U414" s="17"/>
      <c r="V414" s="17"/>
    </row>
    <row r="415" spans="6:22" ht="13.2">
      <c r="F415" s="69"/>
      <c r="R415" s="17"/>
      <c r="S415" s="17"/>
      <c r="T415" s="17"/>
      <c r="U415" s="17"/>
      <c r="V415" s="17"/>
    </row>
    <row r="416" spans="6:22" ht="13.2">
      <c r="F416" s="69"/>
      <c r="R416" s="17"/>
      <c r="S416" s="17"/>
      <c r="T416" s="17"/>
      <c r="U416" s="17"/>
      <c r="V416" s="17"/>
    </row>
    <row r="417" spans="6:22" ht="13.2">
      <c r="F417" s="69"/>
      <c r="R417" s="17"/>
      <c r="S417" s="17"/>
      <c r="T417" s="17"/>
      <c r="U417" s="17"/>
      <c r="V417" s="17"/>
    </row>
    <row r="418" spans="6:22" ht="13.2">
      <c r="F418" s="69"/>
      <c r="R418" s="17"/>
      <c r="S418" s="17"/>
      <c r="T418" s="17"/>
      <c r="U418" s="17"/>
      <c r="V418" s="17"/>
    </row>
    <row r="419" spans="6:22" ht="13.2">
      <c r="F419" s="69"/>
      <c r="R419" s="17"/>
      <c r="S419" s="17"/>
      <c r="T419" s="17"/>
      <c r="U419" s="17"/>
      <c r="V419" s="17"/>
    </row>
    <row r="420" spans="6:22" ht="13.2">
      <c r="F420" s="69"/>
      <c r="R420" s="17"/>
      <c r="S420" s="17"/>
      <c r="T420" s="17"/>
      <c r="U420" s="17"/>
      <c r="V420" s="17"/>
    </row>
    <row r="421" spans="6:22" ht="13.2">
      <c r="F421" s="69"/>
      <c r="R421" s="17"/>
      <c r="S421" s="17"/>
      <c r="T421" s="17"/>
      <c r="U421" s="17"/>
      <c r="V421" s="17"/>
    </row>
    <row r="422" spans="6:22" ht="13.2">
      <c r="F422" s="69"/>
      <c r="R422" s="17"/>
      <c r="S422" s="17"/>
      <c r="T422" s="17"/>
      <c r="U422" s="17"/>
      <c r="V422" s="17"/>
    </row>
    <row r="423" spans="6:22" ht="13.2">
      <c r="F423" s="69"/>
      <c r="R423" s="17"/>
      <c r="S423" s="17"/>
      <c r="T423" s="17"/>
      <c r="U423" s="17"/>
      <c r="V423" s="17"/>
    </row>
    <row r="424" spans="6:22" ht="13.2">
      <c r="F424" s="69"/>
      <c r="R424" s="17"/>
      <c r="S424" s="17"/>
      <c r="T424" s="17"/>
      <c r="U424" s="17"/>
      <c r="V424" s="17"/>
    </row>
    <row r="425" spans="6:22" ht="13.2">
      <c r="F425" s="69"/>
      <c r="R425" s="17"/>
      <c r="S425" s="17"/>
      <c r="T425" s="17"/>
      <c r="U425" s="17"/>
      <c r="V425" s="17"/>
    </row>
    <row r="426" spans="6:22" ht="13.2">
      <c r="F426" s="69"/>
      <c r="R426" s="17"/>
      <c r="S426" s="17"/>
      <c r="T426" s="17"/>
      <c r="U426" s="17"/>
      <c r="V426" s="17"/>
    </row>
    <row r="427" spans="6:22" ht="13.2">
      <c r="F427" s="69"/>
      <c r="R427" s="17"/>
      <c r="S427" s="17"/>
      <c r="T427" s="17"/>
      <c r="U427" s="17"/>
      <c r="V427" s="17"/>
    </row>
    <row r="428" spans="6:22" ht="13.2">
      <c r="F428" s="69"/>
      <c r="R428" s="17"/>
      <c r="S428" s="17"/>
      <c r="T428" s="17"/>
      <c r="U428" s="17"/>
      <c r="V428" s="17"/>
    </row>
    <row r="429" spans="6:22" ht="13.2">
      <c r="F429" s="69"/>
      <c r="R429" s="17"/>
      <c r="S429" s="17"/>
      <c r="T429" s="17"/>
      <c r="U429" s="17"/>
      <c r="V429" s="17"/>
    </row>
    <row r="430" spans="6:22" ht="13.2">
      <c r="F430" s="69"/>
      <c r="R430" s="17"/>
      <c r="S430" s="17"/>
      <c r="T430" s="17"/>
      <c r="U430" s="17"/>
      <c r="V430" s="17"/>
    </row>
    <row r="431" spans="6:22" ht="13.2">
      <c r="F431" s="69"/>
      <c r="R431" s="17"/>
      <c r="S431" s="17"/>
      <c r="T431" s="17"/>
      <c r="U431" s="17"/>
      <c r="V431" s="17"/>
    </row>
    <row r="432" spans="6:22" ht="13.2">
      <c r="F432" s="69"/>
      <c r="R432" s="17"/>
      <c r="S432" s="17"/>
      <c r="T432" s="17"/>
      <c r="U432" s="17"/>
      <c r="V432" s="17"/>
    </row>
    <row r="433" spans="6:22" ht="13.2">
      <c r="F433" s="69"/>
      <c r="R433" s="17"/>
      <c r="S433" s="17"/>
      <c r="T433" s="17"/>
      <c r="U433" s="17"/>
      <c r="V433" s="17"/>
    </row>
    <row r="434" spans="6:22" ht="13.2">
      <c r="F434" s="69"/>
      <c r="R434" s="17"/>
      <c r="S434" s="17"/>
      <c r="T434" s="17"/>
      <c r="U434" s="17"/>
      <c r="V434" s="17"/>
    </row>
    <row r="435" spans="6:22" ht="13.2">
      <c r="F435" s="69"/>
      <c r="R435" s="17"/>
      <c r="S435" s="17"/>
      <c r="T435" s="17"/>
      <c r="U435" s="17"/>
      <c r="V435" s="17"/>
    </row>
    <row r="436" spans="6:22" ht="13.2">
      <c r="F436" s="69"/>
      <c r="R436" s="17"/>
      <c r="S436" s="17"/>
      <c r="T436" s="17"/>
      <c r="U436" s="17"/>
      <c r="V436" s="17"/>
    </row>
    <row r="437" spans="6:22" ht="13.2">
      <c r="F437" s="69"/>
      <c r="R437" s="17"/>
      <c r="S437" s="17"/>
      <c r="T437" s="17"/>
      <c r="U437" s="17"/>
      <c r="V437" s="17"/>
    </row>
    <row r="438" spans="6:22" ht="13.2">
      <c r="F438" s="69"/>
      <c r="R438" s="17"/>
      <c r="S438" s="17"/>
      <c r="T438" s="17"/>
      <c r="U438" s="17"/>
      <c r="V438" s="17"/>
    </row>
    <row r="439" spans="6:22" ht="13.2">
      <c r="F439" s="69"/>
      <c r="R439" s="17"/>
      <c r="S439" s="17"/>
      <c r="T439" s="17"/>
      <c r="U439" s="17"/>
      <c r="V439" s="17"/>
    </row>
    <row r="440" spans="6:22" ht="13.2">
      <c r="F440" s="69"/>
      <c r="R440" s="17"/>
      <c r="S440" s="17"/>
      <c r="T440" s="17"/>
      <c r="U440" s="17"/>
      <c r="V440" s="17"/>
    </row>
    <row r="441" spans="6:22" ht="13.2">
      <c r="F441" s="69"/>
      <c r="R441" s="17"/>
      <c r="S441" s="17"/>
      <c r="T441" s="17"/>
      <c r="U441" s="17"/>
      <c r="V441" s="17"/>
    </row>
    <row r="442" spans="6:22" ht="13.2">
      <c r="F442" s="69"/>
      <c r="R442" s="17"/>
      <c r="S442" s="17"/>
      <c r="T442" s="17"/>
      <c r="U442" s="17"/>
      <c r="V442" s="17"/>
    </row>
    <row r="443" spans="6:22" ht="13.2">
      <c r="F443" s="69"/>
      <c r="R443" s="17"/>
      <c r="S443" s="17"/>
      <c r="T443" s="17"/>
      <c r="U443" s="17"/>
      <c r="V443" s="17"/>
    </row>
    <row r="444" spans="6:22" ht="13.2">
      <c r="F444" s="69"/>
      <c r="R444" s="17"/>
      <c r="S444" s="17"/>
      <c r="T444" s="17"/>
      <c r="U444" s="17"/>
      <c r="V444" s="17"/>
    </row>
    <row r="445" spans="6:22" ht="13.2">
      <c r="F445" s="69"/>
      <c r="R445" s="17"/>
      <c r="S445" s="17"/>
      <c r="T445" s="17"/>
      <c r="U445" s="17"/>
      <c r="V445" s="17"/>
    </row>
    <row r="446" spans="6:22" ht="13.2">
      <c r="F446" s="69"/>
      <c r="R446" s="17"/>
      <c r="S446" s="17"/>
      <c r="T446" s="17"/>
      <c r="U446" s="17"/>
      <c r="V446" s="17"/>
    </row>
    <row r="447" spans="6:22" ht="13.2">
      <c r="F447" s="69"/>
      <c r="R447" s="17"/>
      <c r="S447" s="17"/>
      <c r="T447" s="17"/>
      <c r="U447" s="17"/>
      <c r="V447" s="17"/>
    </row>
    <row r="448" spans="6:22" ht="13.2">
      <c r="F448" s="69"/>
      <c r="R448" s="17"/>
      <c r="S448" s="17"/>
      <c r="T448" s="17"/>
      <c r="U448" s="17"/>
      <c r="V448" s="17"/>
    </row>
    <row r="449" spans="6:22" ht="13.2">
      <c r="F449" s="69"/>
      <c r="R449" s="17"/>
      <c r="S449" s="17"/>
      <c r="T449" s="17"/>
      <c r="U449" s="17"/>
      <c r="V449" s="17"/>
    </row>
    <row r="450" spans="6:22" ht="13.2">
      <c r="F450" s="69"/>
      <c r="R450" s="17"/>
      <c r="S450" s="17"/>
      <c r="T450" s="17"/>
      <c r="U450" s="17"/>
      <c r="V450" s="17"/>
    </row>
    <row r="451" spans="6:22" ht="13.2">
      <c r="F451" s="69"/>
      <c r="R451" s="17"/>
      <c r="S451" s="17"/>
      <c r="T451" s="17"/>
      <c r="U451" s="17"/>
      <c r="V451" s="17"/>
    </row>
    <row r="452" spans="6:22" ht="13.2">
      <c r="F452" s="69"/>
      <c r="R452" s="17"/>
      <c r="S452" s="17"/>
      <c r="T452" s="17"/>
      <c r="U452" s="17"/>
      <c r="V452" s="17"/>
    </row>
    <row r="453" spans="6:22" ht="13.2">
      <c r="F453" s="69"/>
      <c r="R453" s="17"/>
      <c r="S453" s="17"/>
      <c r="T453" s="17"/>
      <c r="U453" s="17"/>
      <c r="V453" s="17"/>
    </row>
    <row r="454" spans="6:22" ht="13.2">
      <c r="F454" s="69"/>
      <c r="R454" s="17"/>
      <c r="S454" s="17"/>
      <c r="T454" s="17"/>
      <c r="U454" s="17"/>
      <c r="V454" s="17"/>
    </row>
    <row r="455" spans="6:22" ht="13.2">
      <c r="F455" s="69"/>
      <c r="R455" s="17"/>
      <c r="S455" s="17"/>
      <c r="T455" s="17"/>
      <c r="U455" s="17"/>
      <c r="V455" s="17"/>
    </row>
    <row r="456" spans="6:22" ht="13.2">
      <c r="F456" s="69"/>
      <c r="R456" s="17"/>
      <c r="S456" s="17"/>
      <c r="T456" s="17"/>
      <c r="U456" s="17"/>
      <c r="V456" s="17"/>
    </row>
    <row r="457" spans="6:22" ht="13.2">
      <c r="F457" s="69"/>
      <c r="R457" s="17"/>
      <c r="S457" s="17"/>
      <c r="T457" s="17"/>
      <c r="U457" s="17"/>
      <c r="V457" s="17"/>
    </row>
    <row r="458" spans="6:22" ht="13.2">
      <c r="F458" s="69"/>
      <c r="R458" s="17"/>
      <c r="S458" s="17"/>
      <c r="T458" s="17"/>
      <c r="U458" s="17"/>
      <c r="V458" s="17"/>
    </row>
    <row r="459" spans="6:22" ht="13.2">
      <c r="F459" s="69"/>
      <c r="R459" s="17"/>
      <c r="S459" s="17"/>
      <c r="T459" s="17"/>
      <c r="U459" s="17"/>
      <c r="V459" s="17"/>
    </row>
    <row r="460" spans="6:22" ht="13.2">
      <c r="F460" s="69"/>
      <c r="R460" s="17"/>
      <c r="S460" s="17"/>
      <c r="T460" s="17"/>
      <c r="U460" s="17"/>
      <c r="V460" s="17"/>
    </row>
    <row r="461" spans="6:22" ht="13.2">
      <c r="F461" s="69"/>
      <c r="R461" s="17"/>
      <c r="S461" s="17"/>
      <c r="T461" s="17"/>
      <c r="U461" s="17"/>
      <c r="V461" s="17"/>
    </row>
    <row r="462" spans="6:22" ht="13.2">
      <c r="F462" s="69"/>
      <c r="R462" s="17"/>
      <c r="S462" s="17"/>
      <c r="T462" s="17"/>
      <c r="U462" s="17"/>
      <c r="V462" s="17"/>
    </row>
    <row r="463" spans="6:22" ht="13.2">
      <c r="F463" s="69"/>
      <c r="R463" s="17"/>
      <c r="S463" s="17"/>
      <c r="T463" s="17"/>
      <c r="U463" s="17"/>
      <c r="V463" s="17"/>
    </row>
    <row r="464" spans="6:22" ht="13.2">
      <c r="F464" s="69"/>
      <c r="R464" s="17"/>
      <c r="S464" s="17"/>
      <c r="T464" s="17"/>
      <c r="U464" s="17"/>
      <c r="V464" s="17"/>
    </row>
    <row r="465" spans="6:22" ht="13.2">
      <c r="F465" s="69"/>
      <c r="R465" s="17"/>
      <c r="S465" s="17"/>
      <c r="T465" s="17"/>
      <c r="U465" s="17"/>
      <c r="V465" s="17"/>
    </row>
    <row r="466" spans="6:22" ht="13.2">
      <c r="F466" s="69"/>
      <c r="R466" s="17"/>
      <c r="S466" s="17"/>
      <c r="T466" s="17"/>
      <c r="U466" s="17"/>
      <c r="V466" s="17"/>
    </row>
    <row r="467" spans="6:22" ht="13.2">
      <c r="F467" s="69"/>
      <c r="R467" s="17"/>
      <c r="S467" s="17"/>
      <c r="T467" s="17"/>
      <c r="U467" s="17"/>
      <c r="V467" s="17"/>
    </row>
    <row r="468" spans="6:22" ht="13.2">
      <c r="F468" s="69"/>
      <c r="R468" s="17"/>
      <c r="S468" s="17"/>
      <c r="T468" s="17"/>
      <c r="U468" s="17"/>
      <c r="V468" s="17"/>
    </row>
    <row r="469" spans="6:22" ht="13.2">
      <c r="F469" s="69"/>
      <c r="R469" s="17"/>
      <c r="S469" s="17"/>
      <c r="T469" s="17"/>
      <c r="U469" s="17"/>
      <c r="V469" s="17"/>
    </row>
    <row r="470" spans="6:22" ht="13.2">
      <c r="F470" s="69"/>
      <c r="R470" s="17"/>
      <c r="S470" s="17"/>
      <c r="T470" s="17"/>
      <c r="U470" s="17"/>
      <c r="V470" s="17"/>
    </row>
    <row r="471" spans="6:22" ht="13.2">
      <c r="F471" s="69"/>
      <c r="R471" s="17"/>
      <c r="S471" s="17"/>
      <c r="T471" s="17"/>
      <c r="U471" s="17"/>
      <c r="V471" s="17"/>
    </row>
    <row r="472" spans="6:22" ht="13.2">
      <c r="F472" s="69"/>
      <c r="R472" s="17"/>
      <c r="S472" s="17"/>
      <c r="T472" s="17"/>
      <c r="U472" s="17"/>
      <c r="V472" s="17"/>
    </row>
    <row r="473" spans="6:22" ht="13.2">
      <c r="F473" s="69"/>
      <c r="R473" s="17"/>
      <c r="S473" s="17"/>
      <c r="T473" s="17"/>
      <c r="U473" s="17"/>
      <c r="V473" s="17"/>
    </row>
    <row r="474" spans="6:22" ht="13.2">
      <c r="F474" s="69"/>
      <c r="R474" s="17"/>
      <c r="S474" s="17"/>
      <c r="T474" s="17"/>
      <c r="U474" s="17"/>
      <c r="V474" s="17"/>
    </row>
    <row r="475" spans="6:22" ht="13.2">
      <c r="F475" s="69"/>
      <c r="R475" s="17"/>
      <c r="S475" s="17"/>
      <c r="T475" s="17"/>
      <c r="U475" s="17"/>
      <c r="V475" s="17"/>
    </row>
    <row r="476" spans="6:22" ht="13.2">
      <c r="F476" s="69"/>
      <c r="R476" s="17"/>
      <c r="S476" s="17"/>
      <c r="T476" s="17"/>
      <c r="U476" s="17"/>
      <c r="V476" s="17"/>
    </row>
    <row r="477" spans="6:22" ht="13.2">
      <c r="F477" s="69"/>
      <c r="R477" s="17"/>
      <c r="S477" s="17"/>
      <c r="T477" s="17"/>
      <c r="U477" s="17"/>
      <c r="V477" s="17"/>
    </row>
    <row r="478" spans="6:22" ht="13.2">
      <c r="F478" s="69"/>
      <c r="R478" s="17"/>
      <c r="S478" s="17"/>
      <c r="T478" s="17"/>
      <c r="U478" s="17"/>
      <c r="V478" s="17"/>
    </row>
    <row r="479" spans="6:22" ht="13.2">
      <c r="F479" s="69"/>
      <c r="R479" s="17"/>
      <c r="S479" s="17"/>
      <c r="T479" s="17"/>
      <c r="U479" s="17"/>
      <c r="V479" s="17"/>
    </row>
    <row r="480" spans="6:22" ht="13.2">
      <c r="F480" s="69"/>
      <c r="R480" s="17"/>
      <c r="S480" s="17"/>
      <c r="T480" s="17"/>
      <c r="U480" s="17"/>
      <c r="V480" s="17"/>
    </row>
    <row r="481" spans="6:22" ht="13.2">
      <c r="F481" s="69"/>
      <c r="R481" s="17"/>
      <c r="S481" s="17"/>
      <c r="T481" s="17"/>
      <c r="U481" s="17"/>
      <c r="V481" s="17"/>
    </row>
    <row r="482" spans="6:22" ht="13.2">
      <c r="F482" s="69"/>
      <c r="R482" s="17"/>
      <c r="S482" s="17"/>
      <c r="T482" s="17"/>
      <c r="U482" s="17"/>
      <c r="V482" s="17"/>
    </row>
    <row r="483" spans="6:22" ht="13.2">
      <c r="F483" s="69"/>
      <c r="R483" s="17"/>
      <c r="S483" s="17"/>
      <c r="T483" s="17"/>
      <c r="U483" s="17"/>
      <c r="V483" s="17"/>
    </row>
    <row r="484" spans="6:22" ht="13.2">
      <c r="F484" s="69"/>
      <c r="R484" s="17"/>
      <c r="S484" s="17"/>
      <c r="T484" s="17"/>
      <c r="U484" s="17"/>
      <c r="V484" s="17"/>
    </row>
    <row r="485" spans="6:22" ht="13.2">
      <c r="F485" s="69"/>
      <c r="R485" s="17"/>
      <c r="S485" s="17"/>
      <c r="T485" s="17"/>
      <c r="U485" s="17"/>
      <c r="V485" s="17"/>
    </row>
    <row r="486" spans="6:22" ht="13.2">
      <c r="F486" s="69"/>
      <c r="R486" s="17"/>
      <c r="S486" s="17"/>
      <c r="T486" s="17"/>
      <c r="U486" s="17"/>
      <c r="V486" s="17"/>
    </row>
    <row r="487" spans="6:22" ht="13.2">
      <c r="F487" s="69"/>
      <c r="R487" s="17"/>
      <c r="S487" s="17"/>
      <c r="T487" s="17"/>
      <c r="U487" s="17"/>
      <c r="V487" s="17"/>
    </row>
    <row r="488" spans="6:22" ht="13.2">
      <c r="F488" s="69"/>
      <c r="R488" s="17"/>
      <c r="S488" s="17"/>
      <c r="T488" s="17"/>
      <c r="U488" s="17"/>
      <c r="V488" s="17"/>
    </row>
    <row r="489" spans="6:22" ht="13.2">
      <c r="F489" s="69"/>
      <c r="R489" s="17"/>
      <c r="S489" s="17"/>
      <c r="T489" s="17"/>
      <c r="U489" s="17"/>
      <c r="V489" s="17"/>
    </row>
    <row r="490" spans="6:22" ht="13.2">
      <c r="F490" s="69"/>
      <c r="R490" s="17"/>
      <c r="S490" s="17"/>
      <c r="T490" s="17"/>
      <c r="U490" s="17"/>
      <c r="V490" s="17"/>
    </row>
    <row r="491" spans="6:22" ht="13.2">
      <c r="F491" s="69"/>
      <c r="R491" s="17"/>
      <c r="S491" s="17"/>
      <c r="T491" s="17"/>
      <c r="U491" s="17"/>
      <c r="V491" s="17"/>
    </row>
    <row r="492" spans="6:22" ht="13.2">
      <c r="F492" s="69"/>
      <c r="R492" s="17"/>
      <c r="S492" s="17"/>
      <c r="T492" s="17"/>
      <c r="U492" s="17"/>
      <c r="V492" s="17"/>
    </row>
    <row r="493" spans="6:22" ht="13.2">
      <c r="F493" s="69"/>
      <c r="R493" s="17"/>
      <c r="S493" s="17"/>
      <c r="T493" s="17"/>
      <c r="U493" s="17"/>
      <c r="V493" s="17"/>
    </row>
    <row r="494" spans="6:22" ht="13.2">
      <c r="F494" s="69"/>
      <c r="R494" s="17"/>
      <c r="S494" s="17"/>
      <c r="T494" s="17"/>
      <c r="U494" s="17"/>
      <c r="V494" s="17"/>
    </row>
    <row r="495" spans="6:22" ht="13.2">
      <c r="F495" s="69"/>
      <c r="R495" s="17"/>
      <c r="S495" s="17"/>
      <c r="T495" s="17"/>
      <c r="U495" s="17"/>
      <c r="V495" s="17"/>
    </row>
    <row r="496" spans="6:22" ht="13.2">
      <c r="F496" s="69"/>
      <c r="R496" s="17"/>
      <c r="S496" s="17"/>
      <c r="T496" s="17"/>
      <c r="U496" s="17"/>
      <c r="V496" s="17"/>
    </row>
    <row r="497" spans="6:22" ht="13.2">
      <c r="F497" s="69"/>
      <c r="R497" s="17"/>
      <c r="S497" s="17"/>
      <c r="T497" s="17"/>
      <c r="U497" s="17"/>
      <c r="V497" s="17"/>
    </row>
    <row r="498" spans="6:22" ht="13.2">
      <c r="F498" s="69"/>
      <c r="R498" s="17"/>
      <c r="S498" s="17"/>
      <c r="T498" s="17"/>
      <c r="U498" s="17"/>
      <c r="V498" s="17"/>
    </row>
    <row r="499" spans="6:22" ht="13.2">
      <c r="F499" s="69"/>
      <c r="R499" s="17"/>
      <c r="S499" s="17"/>
      <c r="T499" s="17"/>
      <c r="U499" s="17"/>
      <c r="V499" s="17"/>
    </row>
    <row r="500" spans="6:22" ht="13.2">
      <c r="F500" s="69"/>
      <c r="R500" s="17"/>
      <c r="S500" s="17"/>
      <c r="T500" s="17"/>
      <c r="U500" s="17"/>
      <c r="V500" s="17"/>
    </row>
    <row r="501" spans="6:22" ht="13.2">
      <c r="F501" s="69"/>
      <c r="R501" s="17"/>
      <c r="S501" s="17"/>
      <c r="T501" s="17"/>
      <c r="U501" s="17"/>
      <c r="V501" s="17"/>
    </row>
    <row r="502" spans="6:22" ht="13.2">
      <c r="F502" s="69"/>
      <c r="R502" s="17"/>
      <c r="S502" s="17"/>
      <c r="T502" s="17"/>
      <c r="U502" s="17"/>
      <c r="V502" s="17"/>
    </row>
    <row r="503" spans="6:22" ht="13.2">
      <c r="F503" s="69"/>
      <c r="R503" s="17"/>
      <c r="S503" s="17"/>
      <c r="T503" s="17"/>
      <c r="U503" s="17"/>
      <c r="V503" s="17"/>
    </row>
    <row r="504" spans="6:22" ht="13.2">
      <c r="F504" s="69"/>
      <c r="R504" s="17"/>
      <c r="S504" s="17"/>
      <c r="T504" s="17"/>
      <c r="U504" s="17"/>
      <c r="V504" s="17"/>
    </row>
    <row r="505" spans="6:22" ht="13.2">
      <c r="F505" s="69"/>
      <c r="R505" s="17"/>
      <c r="S505" s="17"/>
      <c r="T505" s="17"/>
      <c r="U505" s="17"/>
      <c r="V505" s="17"/>
    </row>
    <row r="506" spans="6:22" ht="13.2">
      <c r="F506" s="69"/>
      <c r="R506" s="17"/>
      <c r="S506" s="17"/>
      <c r="T506" s="17"/>
      <c r="U506" s="17"/>
      <c r="V506" s="17"/>
    </row>
    <row r="507" spans="6:22" ht="13.2">
      <c r="F507" s="69"/>
      <c r="R507" s="17"/>
      <c r="S507" s="17"/>
      <c r="T507" s="17"/>
      <c r="U507" s="17"/>
      <c r="V507" s="17"/>
    </row>
    <row r="508" spans="6:22" ht="13.2">
      <c r="F508" s="69"/>
      <c r="R508" s="17"/>
      <c r="S508" s="17"/>
      <c r="T508" s="17"/>
      <c r="U508" s="17"/>
      <c r="V508" s="17"/>
    </row>
    <row r="509" spans="6:22" ht="13.2">
      <c r="F509" s="69"/>
      <c r="R509" s="17"/>
      <c r="S509" s="17"/>
      <c r="T509" s="17"/>
      <c r="U509" s="17"/>
      <c r="V509" s="17"/>
    </row>
    <row r="510" spans="6:22" ht="13.2">
      <c r="F510" s="69"/>
      <c r="R510" s="17"/>
      <c r="S510" s="17"/>
      <c r="T510" s="17"/>
      <c r="U510" s="17"/>
      <c r="V510" s="17"/>
    </row>
    <row r="511" spans="6:22" ht="13.2">
      <c r="F511" s="69"/>
      <c r="R511" s="17"/>
      <c r="S511" s="17"/>
      <c r="T511" s="17"/>
      <c r="U511" s="17"/>
      <c r="V511" s="17"/>
    </row>
    <row r="512" spans="6:22" ht="13.2">
      <c r="F512" s="69"/>
      <c r="R512" s="17"/>
      <c r="S512" s="17"/>
      <c r="T512" s="17"/>
      <c r="U512" s="17"/>
      <c r="V512" s="17"/>
    </row>
    <row r="513" spans="6:22" ht="13.2">
      <c r="F513" s="69"/>
      <c r="R513" s="17"/>
      <c r="S513" s="17"/>
      <c r="T513" s="17"/>
      <c r="U513" s="17"/>
      <c r="V513" s="17"/>
    </row>
    <row r="514" spans="6:22" ht="13.2">
      <c r="F514" s="69"/>
      <c r="R514" s="17"/>
      <c r="S514" s="17"/>
      <c r="T514" s="17"/>
      <c r="U514" s="17"/>
      <c r="V514" s="17"/>
    </row>
    <row r="515" spans="6:22" ht="13.2">
      <c r="F515" s="69"/>
      <c r="R515" s="17"/>
      <c r="S515" s="17"/>
      <c r="T515" s="17"/>
      <c r="U515" s="17"/>
      <c r="V515" s="17"/>
    </row>
    <row r="516" spans="6:22" ht="13.2">
      <c r="F516" s="69"/>
      <c r="R516" s="17"/>
      <c r="S516" s="17"/>
      <c r="T516" s="17"/>
      <c r="U516" s="17"/>
      <c r="V516" s="17"/>
    </row>
    <row r="517" spans="6:22" ht="13.2">
      <c r="F517" s="69"/>
      <c r="R517" s="17"/>
      <c r="S517" s="17"/>
      <c r="T517" s="17"/>
      <c r="U517" s="17"/>
      <c r="V517" s="17"/>
    </row>
    <row r="518" spans="6:22" ht="13.2">
      <c r="F518" s="69"/>
      <c r="R518" s="17"/>
      <c r="S518" s="17"/>
      <c r="T518" s="17"/>
      <c r="U518" s="17"/>
      <c r="V518" s="17"/>
    </row>
    <row r="519" spans="6:22" ht="13.2">
      <c r="F519" s="69"/>
      <c r="R519" s="17"/>
      <c r="S519" s="17"/>
      <c r="T519" s="17"/>
      <c r="U519" s="17"/>
      <c r="V519" s="17"/>
    </row>
    <row r="520" spans="6:22" ht="13.2">
      <c r="F520" s="69"/>
      <c r="R520" s="17"/>
      <c r="S520" s="17"/>
      <c r="T520" s="17"/>
      <c r="U520" s="17"/>
      <c r="V520" s="17"/>
    </row>
    <row r="521" spans="6:22" ht="13.2">
      <c r="F521" s="69"/>
      <c r="R521" s="17"/>
      <c r="S521" s="17"/>
      <c r="T521" s="17"/>
      <c r="U521" s="17"/>
      <c r="V521" s="17"/>
    </row>
    <row r="522" spans="6:22" ht="13.2">
      <c r="F522" s="69"/>
      <c r="R522" s="17"/>
      <c r="S522" s="17"/>
      <c r="T522" s="17"/>
      <c r="U522" s="17"/>
      <c r="V522" s="17"/>
    </row>
    <row r="523" spans="6:22" ht="13.2">
      <c r="F523" s="69"/>
      <c r="R523" s="17"/>
      <c r="S523" s="17"/>
      <c r="T523" s="17"/>
      <c r="U523" s="17"/>
      <c r="V523" s="17"/>
    </row>
    <row r="524" spans="6:22" ht="13.2">
      <c r="F524" s="69"/>
      <c r="R524" s="17"/>
      <c r="S524" s="17"/>
      <c r="T524" s="17"/>
      <c r="U524" s="17"/>
      <c r="V524" s="17"/>
    </row>
    <row r="525" spans="6:22" ht="13.2">
      <c r="F525" s="69"/>
      <c r="R525" s="17"/>
      <c r="S525" s="17"/>
      <c r="T525" s="17"/>
      <c r="U525" s="17"/>
      <c r="V525" s="17"/>
    </row>
    <row r="526" spans="6:22" ht="13.2">
      <c r="F526" s="69"/>
      <c r="R526" s="17"/>
      <c r="S526" s="17"/>
      <c r="T526" s="17"/>
      <c r="U526" s="17"/>
      <c r="V526" s="17"/>
    </row>
    <row r="527" spans="6:22" ht="13.2">
      <c r="F527" s="69"/>
      <c r="R527" s="17"/>
      <c r="S527" s="17"/>
      <c r="T527" s="17"/>
      <c r="U527" s="17"/>
      <c r="V527" s="17"/>
    </row>
    <row r="528" spans="6:22" ht="13.2">
      <c r="F528" s="69"/>
      <c r="R528" s="17"/>
      <c r="S528" s="17"/>
      <c r="T528" s="17"/>
      <c r="U528" s="17"/>
      <c r="V528" s="17"/>
    </row>
    <row r="529" spans="6:22" ht="13.2">
      <c r="F529" s="69"/>
      <c r="R529" s="17"/>
      <c r="S529" s="17"/>
      <c r="T529" s="17"/>
      <c r="U529" s="17"/>
      <c r="V529" s="17"/>
    </row>
    <row r="530" spans="6:22" ht="13.2">
      <c r="F530" s="69"/>
      <c r="R530" s="17"/>
      <c r="S530" s="17"/>
      <c r="T530" s="17"/>
      <c r="U530" s="17"/>
      <c r="V530" s="17"/>
    </row>
    <row r="531" spans="6:22" ht="13.2">
      <c r="F531" s="69"/>
      <c r="R531" s="17"/>
      <c r="S531" s="17"/>
      <c r="T531" s="17"/>
      <c r="U531" s="17"/>
      <c r="V531" s="17"/>
    </row>
    <row r="532" spans="6:22" ht="13.2">
      <c r="F532" s="69"/>
      <c r="R532" s="17"/>
      <c r="S532" s="17"/>
      <c r="T532" s="17"/>
      <c r="U532" s="17"/>
      <c r="V532" s="17"/>
    </row>
    <row r="533" spans="6:22" ht="13.2">
      <c r="F533" s="69"/>
      <c r="R533" s="17"/>
      <c r="S533" s="17"/>
      <c r="T533" s="17"/>
      <c r="U533" s="17"/>
      <c r="V533" s="17"/>
    </row>
    <row r="534" spans="6:22" ht="13.2">
      <c r="F534" s="69"/>
      <c r="R534" s="17"/>
      <c r="S534" s="17"/>
      <c r="T534" s="17"/>
      <c r="U534" s="17"/>
      <c r="V534" s="17"/>
    </row>
    <row r="535" spans="6:22" ht="13.2">
      <c r="F535" s="69"/>
      <c r="R535" s="17"/>
      <c r="S535" s="17"/>
      <c r="T535" s="17"/>
      <c r="U535" s="17"/>
      <c r="V535" s="17"/>
    </row>
    <row r="536" spans="6:22" ht="13.2">
      <c r="F536" s="69"/>
      <c r="R536" s="17"/>
      <c r="S536" s="17"/>
      <c r="T536" s="17"/>
      <c r="U536" s="17"/>
      <c r="V536" s="17"/>
    </row>
    <row r="537" spans="6:22" ht="13.2">
      <c r="F537" s="69"/>
      <c r="R537" s="17"/>
      <c r="S537" s="17"/>
      <c r="T537" s="17"/>
      <c r="U537" s="17"/>
      <c r="V537" s="17"/>
    </row>
    <row r="538" spans="6:22" ht="13.2">
      <c r="F538" s="69"/>
      <c r="R538" s="17"/>
      <c r="S538" s="17"/>
      <c r="T538" s="17"/>
      <c r="U538" s="17"/>
      <c r="V538" s="17"/>
    </row>
    <row r="539" spans="6:22" ht="13.2">
      <c r="F539" s="69"/>
      <c r="R539" s="17"/>
      <c r="S539" s="17"/>
      <c r="T539" s="17"/>
      <c r="U539" s="17"/>
      <c r="V539" s="17"/>
    </row>
    <row r="540" spans="6:22" ht="13.2">
      <c r="F540" s="69"/>
      <c r="R540" s="17"/>
      <c r="S540" s="17"/>
      <c r="T540" s="17"/>
      <c r="U540" s="17"/>
      <c r="V540" s="17"/>
    </row>
    <row r="541" spans="6:22" ht="13.2">
      <c r="F541" s="69"/>
      <c r="R541" s="17"/>
      <c r="S541" s="17"/>
      <c r="T541" s="17"/>
      <c r="U541" s="17"/>
      <c r="V541" s="17"/>
    </row>
    <row r="542" spans="6:22" ht="13.2">
      <c r="F542" s="69"/>
      <c r="R542" s="17"/>
      <c r="S542" s="17"/>
      <c r="T542" s="17"/>
      <c r="U542" s="17"/>
      <c r="V542" s="17"/>
    </row>
    <row r="543" spans="6:22" ht="13.2">
      <c r="F543" s="69"/>
      <c r="R543" s="17"/>
      <c r="S543" s="17"/>
      <c r="T543" s="17"/>
      <c r="U543" s="17"/>
      <c r="V543" s="17"/>
    </row>
    <row r="544" spans="6:22" ht="13.2">
      <c r="F544" s="69"/>
      <c r="R544" s="17"/>
      <c r="S544" s="17"/>
      <c r="T544" s="17"/>
      <c r="U544" s="17"/>
      <c r="V544" s="17"/>
    </row>
    <row r="545" spans="6:22" ht="13.2">
      <c r="F545" s="69"/>
      <c r="R545" s="17"/>
      <c r="S545" s="17"/>
      <c r="T545" s="17"/>
      <c r="U545" s="17"/>
      <c r="V545" s="17"/>
    </row>
    <row r="546" spans="6:22" ht="13.2">
      <c r="F546" s="69"/>
      <c r="R546" s="17"/>
      <c r="S546" s="17"/>
      <c r="T546" s="17"/>
      <c r="U546" s="17"/>
      <c r="V546" s="17"/>
    </row>
    <row r="547" spans="6:22" ht="13.2">
      <c r="F547" s="69"/>
      <c r="R547" s="17"/>
      <c r="S547" s="17"/>
      <c r="T547" s="17"/>
      <c r="U547" s="17"/>
      <c r="V547" s="17"/>
    </row>
    <row r="548" spans="6:22" ht="13.2">
      <c r="F548" s="69"/>
      <c r="R548" s="17"/>
      <c r="S548" s="17"/>
      <c r="T548" s="17"/>
      <c r="U548" s="17"/>
      <c r="V548" s="17"/>
    </row>
    <row r="549" spans="6:22" ht="13.2">
      <c r="F549" s="69"/>
      <c r="R549" s="17"/>
      <c r="S549" s="17"/>
      <c r="T549" s="17"/>
      <c r="U549" s="17"/>
      <c r="V549" s="17"/>
    </row>
    <row r="550" spans="6:22" ht="13.2">
      <c r="F550" s="69"/>
      <c r="R550" s="17"/>
      <c r="S550" s="17"/>
      <c r="T550" s="17"/>
      <c r="U550" s="17"/>
      <c r="V550" s="17"/>
    </row>
    <row r="551" spans="6:22" ht="13.2">
      <c r="F551" s="69"/>
      <c r="R551" s="17"/>
      <c r="S551" s="17"/>
      <c r="T551" s="17"/>
      <c r="U551" s="17"/>
      <c r="V551" s="17"/>
    </row>
    <row r="552" spans="6:22" ht="13.2">
      <c r="F552" s="69"/>
      <c r="R552" s="17"/>
      <c r="S552" s="17"/>
      <c r="T552" s="17"/>
      <c r="U552" s="17"/>
      <c r="V552" s="17"/>
    </row>
    <row r="553" spans="6:22" ht="13.2">
      <c r="F553" s="69"/>
      <c r="R553" s="17"/>
      <c r="S553" s="17"/>
      <c r="T553" s="17"/>
      <c r="U553" s="17"/>
      <c r="V553" s="17"/>
    </row>
    <row r="554" spans="6:22" ht="13.2">
      <c r="F554" s="69"/>
      <c r="R554" s="17"/>
      <c r="S554" s="17"/>
      <c r="T554" s="17"/>
      <c r="U554" s="17"/>
      <c r="V554" s="17"/>
    </row>
    <row r="555" spans="6:22" ht="13.2">
      <c r="F555" s="69"/>
      <c r="R555" s="17"/>
      <c r="S555" s="17"/>
      <c r="T555" s="17"/>
      <c r="U555" s="17"/>
      <c r="V555" s="17"/>
    </row>
    <row r="556" spans="6:22" ht="13.2">
      <c r="F556" s="69"/>
      <c r="R556" s="17"/>
      <c r="S556" s="17"/>
      <c r="T556" s="17"/>
      <c r="U556" s="17"/>
      <c r="V556" s="17"/>
    </row>
    <row r="557" spans="6:22" ht="13.2">
      <c r="F557" s="69"/>
      <c r="R557" s="17"/>
      <c r="S557" s="17"/>
      <c r="T557" s="17"/>
      <c r="U557" s="17"/>
      <c r="V557" s="17"/>
    </row>
    <row r="558" spans="6:22" ht="13.2">
      <c r="F558" s="69"/>
      <c r="R558" s="17"/>
      <c r="S558" s="17"/>
      <c r="T558" s="17"/>
      <c r="U558" s="17"/>
      <c r="V558" s="17"/>
    </row>
    <row r="559" spans="6:22" ht="13.2">
      <c r="F559" s="69"/>
      <c r="R559" s="17"/>
      <c r="S559" s="17"/>
      <c r="T559" s="17"/>
      <c r="U559" s="17"/>
      <c r="V559" s="17"/>
    </row>
    <row r="560" spans="6:22" ht="13.2">
      <c r="F560" s="69"/>
      <c r="R560" s="17"/>
      <c r="S560" s="17"/>
      <c r="T560" s="17"/>
      <c r="U560" s="17"/>
      <c r="V560" s="17"/>
    </row>
    <row r="561" spans="6:22" ht="13.2">
      <c r="F561" s="69"/>
      <c r="R561" s="17"/>
      <c r="S561" s="17"/>
      <c r="T561" s="17"/>
      <c r="U561" s="17"/>
      <c r="V561" s="17"/>
    </row>
    <row r="562" spans="6:22" ht="13.2">
      <c r="F562" s="69"/>
      <c r="R562" s="17"/>
      <c r="S562" s="17"/>
      <c r="T562" s="17"/>
      <c r="U562" s="17"/>
      <c r="V562" s="17"/>
    </row>
    <row r="563" spans="6:22" ht="13.2">
      <c r="F563" s="69"/>
      <c r="R563" s="17"/>
      <c r="S563" s="17"/>
      <c r="T563" s="17"/>
      <c r="U563" s="17"/>
      <c r="V563" s="17"/>
    </row>
    <row r="564" spans="6:22" ht="13.2">
      <c r="F564" s="69"/>
      <c r="R564" s="17"/>
      <c r="S564" s="17"/>
      <c r="T564" s="17"/>
      <c r="U564" s="17"/>
      <c r="V564" s="17"/>
    </row>
    <row r="565" spans="6:22" ht="13.2">
      <c r="F565" s="69"/>
      <c r="R565" s="17"/>
      <c r="S565" s="17"/>
      <c r="T565" s="17"/>
      <c r="U565" s="17"/>
      <c r="V565" s="17"/>
    </row>
    <row r="566" spans="6:22" ht="13.2">
      <c r="F566" s="69"/>
      <c r="R566" s="17"/>
      <c r="S566" s="17"/>
      <c r="T566" s="17"/>
      <c r="U566" s="17"/>
      <c r="V566" s="17"/>
    </row>
    <row r="567" spans="6:22" ht="13.2">
      <c r="F567" s="69"/>
      <c r="R567" s="17"/>
      <c r="S567" s="17"/>
      <c r="T567" s="17"/>
      <c r="U567" s="17"/>
      <c r="V567" s="17"/>
    </row>
    <row r="568" spans="6:22" ht="13.2">
      <c r="F568" s="69"/>
      <c r="R568" s="17"/>
      <c r="S568" s="17"/>
      <c r="T568" s="17"/>
      <c r="U568" s="17"/>
      <c r="V568" s="17"/>
    </row>
    <row r="569" spans="6:22" ht="13.2">
      <c r="F569" s="69"/>
      <c r="R569" s="17"/>
      <c r="S569" s="17"/>
      <c r="T569" s="17"/>
      <c r="U569" s="17"/>
      <c r="V569" s="17"/>
    </row>
    <row r="570" spans="6:22" ht="13.2">
      <c r="F570" s="69"/>
      <c r="R570" s="17"/>
      <c r="S570" s="17"/>
      <c r="T570" s="17"/>
      <c r="U570" s="17"/>
      <c r="V570" s="17"/>
    </row>
    <row r="571" spans="6:22" ht="13.2">
      <c r="F571" s="69"/>
      <c r="R571" s="17"/>
      <c r="S571" s="17"/>
      <c r="T571" s="17"/>
      <c r="U571" s="17"/>
      <c r="V571" s="17"/>
    </row>
    <row r="572" spans="6:22" ht="13.2">
      <c r="F572" s="69"/>
      <c r="R572" s="17"/>
      <c r="S572" s="17"/>
      <c r="T572" s="17"/>
      <c r="U572" s="17"/>
      <c r="V572" s="17"/>
    </row>
    <row r="573" spans="6:22" ht="13.2">
      <c r="F573" s="69"/>
      <c r="R573" s="17"/>
      <c r="S573" s="17"/>
      <c r="T573" s="17"/>
      <c r="U573" s="17"/>
      <c r="V573" s="17"/>
    </row>
    <row r="574" spans="6:22" ht="13.2">
      <c r="F574" s="69"/>
      <c r="R574" s="17"/>
      <c r="S574" s="17"/>
      <c r="T574" s="17"/>
      <c r="U574" s="17"/>
      <c r="V574" s="17"/>
    </row>
    <row r="575" spans="6:22" ht="13.2">
      <c r="F575" s="69"/>
      <c r="R575" s="17"/>
      <c r="S575" s="17"/>
      <c r="T575" s="17"/>
      <c r="U575" s="17"/>
      <c r="V575" s="17"/>
    </row>
    <row r="576" spans="6:22" ht="13.2">
      <c r="F576" s="69"/>
      <c r="R576" s="17"/>
      <c r="S576" s="17"/>
      <c r="T576" s="17"/>
      <c r="U576" s="17"/>
      <c r="V576" s="17"/>
    </row>
    <row r="577" spans="6:22" ht="13.2">
      <c r="F577" s="69"/>
      <c r="R577" s="17"/>
      <c r="S577" s="17"/>
      <c r="T577" s="17"/>
      <c r="U577" s="17"/>
      <c r="V577" s="17"/>
    </row>
    <row r="578" spans="6:22" ht="13.2">
      <c r="F578" s="69"/>
      <c r="R578" s="17"/>
      <c r="S578" s="17"/>
      <c r="T578" s="17"/>
      <c r="U578" s="17"/>
      <c r="V578" s="17"/>
    </row>
    <row r="579" spans="6:22" ht="13.2">
      <c r="F579" s="69"/>
      <c r="R579" s="17"/>
      <c r="S579" s="17"/>
      <c r="T579" s="17"/>
      <c r="U579" s="17"/>
      <c r="V579" s="17"/>
    </row>
    <row r="580" spans="6:22" ht="13.2">
      <c r="F580" s="69"/>
      <c r="R580" s="17"/>
      <c r="S580" s="17"/>
      <c r="T580" s="17"/>
      <c r="U580" s="17"/>
      <c r="V580" s="17"/>
    </row>
    <row r="581" spans="6:22" ht="13.2">
      <c r="F581" s="69"/>
      <c r="R581" s="17"/>
      <c r="S581" s="17"/>
      <c r="T581" s="17"/>
      <c r="U581" s="17"/>
      <c r="V581" s="17"/>
    </row>
    <row r="582" spans="6:22" ht="13.2">
      <c r="F582" s="69"/>
      <c r="R582" s="17"/>
      <c r="S582" s="17"/>
      <c r="T582" s="17"/>
      <c r="U582" s="17"/>
      <c r="V582" s="17"/>
    </row>
    <row r="583" spans="6:22" ht="13.2">
      <c r="F583" s="69"/>
      <c r="R583" s="17"/>
      <c r="S583" s="17"/>
      <c r="T583" s="17"/>
      <c r="U583" s="17"/>
      <c r="V583" s="17"/>
    </row>
    <row r="584" spans="6:22" ht="13.2">
      <c r="F584" s="69"/>
      <c r="R584" s="17"/>
      <c r="S584" s="17"/>
      <c r="T584" s="17"/>
      <c r="U584" s="17"/>
      <c r="V584" s="17"/>
    </row>
    <row r="585" spans="6:22" ht="13.2">
      <c r="F585" s="69"/>
      <c r="R585" s="17"/>
      <c r="S585" s="17"/>
      <c r="T585" s="17"/>
      <c r="U585" s="17"/>
      <c r="V585" s="17"/>
    </row>
    <row r="586" spans="6:22" ht="13.2">
      <c r="F586" s="69"/>
      <c r="R586" s="17"/>
      <c r="S586" s="17"/>
      <c r="T586" s="17"/>
      <c r="U586" s="17"/>
      <c r="V586" s="17"/>
    </row>
    <row r="587" spans="6:22" ht="13.2">
      <c r="F587" s="69"/>
      <c r="R587" s="17"/>
      <c r="S587" s="17"/>
      <c r="T587" s="17"/>
      <c r="U587" s="17"/>
      <c r="V587" s="17"/>
    </row>
    <row r="588" spans="6:22" ht="13.2">
      <c r="F588" s="69"/>
      <c r="R588" s="17"/>
      <c r="S588" s="17"/>
      <c r="T588" s="17"/>
      <c r="U588" s="17"/>
      <c r="V588" s="17"/>
    </row>
    <row r="589" spans="6:22" ht="13.2">
      <c r="F589" s="69"/>
      <c r="R589" s="17"/>
      <c r="S589" s="17"/>
      <c r="T589" s="17"/>
      <c r="U589" s="17"/>
      <c r="V589" s="17"/>
    </row>
    <row r="590" spans="6:22" ht="13.2">
      <c r="F590" s="69"/>
      <c r="R590" s="17"/>
      <c r="S590" s="17"/>
      <c r="T590" s="17"/>
      <c r="U590" s="17"/>
      <c r="V590" s="17"/>
    </row>
    <row r="591" spans="6:22" ht="13.2">
      <c r="F591" s="69"/>
      <c r="R591" s="17"/>
      <c r="S591" s="17"/>
      <c r="T591" s="17"/>
      <c r="U591" s="17"/>
      <c r="V591" s="17"/>
    </row>
    <row r="592" spans="6:22" ht="13.2">
      <c r="F592" s="69"/>
      <c r="R592" s="17"/>
      <c r="S592" s="17"/>
      <c r="T592" s="17"/>
      <c r="U592" s="17"/>
      <c r="V592" s="17"/>
    </row>
    <row r="593" spans="6:22" ht="13.2">
      <c r="F593" s="69"/>
      <c r="R593" s="17"/>
      <c r="S593" s="17"/>
      <c r="T593" s="17"/>
      <c r="U593" s="17"/>
      <c r="V593" s="17"/>
    </row>
    <row r="594" spans="6:22" ht="13.2">
      <c r="F594" s="69"/>
      <c r="R594" s="17"/>
      <c r="S594" s="17"/>
      <c r="T594" s="17"/>
      <c r="U594" s="17"/>
      <c r="V594" s="17"/>
    </row>
    <row r="595" spans="6:22" ht="13.2">
      <c r="F595" s="69"/>
      <c r="R595" s="17"/>
      <c r="S595" s="17"/>
      <c r="T595" s="17"/>
      <c r="U595" s="17"/>
      <c r="V595" s="17"/>
    </row>
    <row r="596" spans="6:22" ht="13.2">
      <c r="F596" s="69"/>
      <c r="R596" s="17"/>
      <c r="S596" s="17"/>
      <c r="T596" s="17"/>
      <c r="U596" s="17"/>
      <c r="V596" s="17"/>
    </row>
    <row r="597" spans="6:22" ht="13.2">
      <c r="F597" s="69"/>
      <c r="R597" s="17"/>
      <c r="S597" s="17"/>
      <c r="T597" s="17"/>
      <c r="U597" s="17"/>
      <c r="V597" s="17"/>
    </row>
    <row r="598" spans="6:22" ht="13.2">
      <c r="F598" s="69"/>
      <c r="R598" s="17"/>
      <c r="S598" s="17"/>
      <c r="T598" s="17"/>
      <c r="U598" s="17"/>
      <c r="V598" s="17"/>
    </row>
    <row r="599" spans="6:22" ht="13.2">
      <c r="F599" s="69"/>
      <c r="R599" s="17"/>
      <c r="S599" s="17"/>
      <c r="T599" s="17"/>
      <c r="U599" s="17"/>
      <c r="V599" s="17"/>
    </row>
    <row r="600" spans="6:22" ht="13.2">
      <c r="F600" s="69"/>
      <c r="R600" s="17"/>
      <c r="S600" s="17"/>
      <c r="T600" s="17"/>
      <c r="U600" s="17"/>
      <c r="V600" s="17"/>
    </row>
    <row r="601" spans="6:22" ht="13.2">
      <c r="F601" s="69"/>
      <c r="R601" s="17"/>
      <c r="S601" s="17"/>
      <c r="T601" s="17"/>
      <c r="U601" s="17"/>
      <c r="V601" s="17"/>
    </row>
    <row r="602" spans="6:22" ht="13.2">
      <c r="F602" s="69"/>
      <c r="R602" s="17"/>
      <c r="S602" s="17"/>
      <c r="T602" s="17"/>
      <c r="U602" s="17"/>
      <c r="V602" s="17"/>
    </row>
    <row r="603" spans="6:22" ht="13.2">
      <c r="F603" s="69"/>
      <c r="R603" s="17"/>
      <c r="S603" s="17"/>
      <c r="T603" s="17"/>
      <c r="U603" s="17"/>
      <c r="V603" s="17"/>
    </row>
    <row r="604" spans="6:22" ht="13.2">
      <c r="F604" s="69"/>
      <c r="R604" s="17"/>
      <c r="S604" s="17"/>
      <c r="T604" s="17"/>
      <c r="U604" s="17"/>
      <c r="V604" s="17"/>
    </row>
    <row r="605" spans="6:22" ht="13.2">
      <c r="F605" s="69"/>
      <c r="R605" s="17"/>
      <c r="S605" s="17"/>
      <c r="T605" s="17"/>
      <c r="U605" s="17"/>
      <c r="V605" s="17"/>
    </row>
    <row r="606" spans="6:22" ht="13.2">
      <c r="F606" s="69"/>
      <c r="R606" s="17"/>
      <c r="S606" s="17"/>
      <c r="T606" s="17"/>
      <c r="U606" s="17"/>
      <c r="V606" s="17"/>
    </row>
    <row r="607" spans="6:22" ht="13.2">
      <c r="F607" s="69"/>
      <c r="R607" s="17"/>
      <c r="S607" s="17"/>
      <c r="T607" s="17"/>
      <c r="U607" s="17"/>
      <c r="V607" s="17"/>
    </row>
    <row r="608" spans="6:22" ht="13.2">
      <c r="F608" s="69"/>
      <c r="R608" s="17"/>
      <c r="S608" s="17"/>
      <c r="T608" s="17"/>
      <c r="U608" s="17"/>
      <c r="V608" s="17"/>
    </row>
    <row r="609" spans="6:22" ht="13.2">
      <c r="F609" s="69"/>
      <c r="R609" s="17"/>
      <c r="S609" s="17"/>
      <c r="T609" s="17"/>
      <c r="U609" s="17"/>
      <c r="V609" s="17"/>
    </row>
    <row r="610" spans="6:22" ht="13.2">
      <c r="F610" s="69"/>
      <c r="R610" s="17"/>
      <c r="S610" s="17"/>
      <c r="T610" s="17"/>
      <c r="U610" s="17"/>
      <c r="V610" s="17"/>
    </row>
    <row r="611" spans="6:22" ht="13.2">
      <c r="F611" s="69"/>
      <c r="R611" s="17"/>
      <c r="S611" s="17"/>
      <c r="T611" s="17"/>
      <c r="U611" s="17"/>
      <c r="V611" s="17"/>
    </row>
    <row r="612" spans="6:22" ht="13.2">
      <c r="F612" s="69"/>
      <c r="R612" s="17"/>
      <c r="S612" s="17"/>
      <c r="T612" s="17"/>
      <c r="U612" s="17"/>
      <c r="V612" s="17"/>
    </row>
    <row r="613" spans="6:22" ht="13.2">
      <c r="F613" s="69"/>
      <c r="R613" s="17"/>
      <c r="S613" s="17"/>
      <c r="T613" s="17"/>
      <c r="U613" s="17"/>
      <c r="V613" s="17"/>
    </row>
    <row r="614" spans="6:22" ht="13.2">
      <c r="F614" s="69"/>
      <c r="R614" s="17"/>
      <c r="S614" s="17"/>
      <c r="T614" s="17"/>
      <c r="U614" s="17"/>
      <c r="V614" s="17"/>
    </row>
    <row r="615" spans="6:22" ht="13.2">
      <c r="F615" s="69"/>
      <c r="R615" s="17"/>
      <c r="S615" s="17"/>
      <c r="T615" s="17"/>
      <c r="U615" s="17"/>
      <c r="V615" s="17"/>
    </row>
    <row r="616" spans="6:22" ht="13.2">
      <c r="F616" s="69"/>
      <c r="R616" s="17"/>
      <c r="S616" s="17"/>
      <c r="T616" s="17"/>
      <c r="U616" s="17"/>
      <c r="V616" s="17"/>
    </row>
    <row r="617" spans="6:22" ht="13.2">
      <c r="F617" s="69"/>
      <c r="R617" s="17"/>
      <c r="S617" s="17"/>
      <c r="T617" s="17"/>
      <c r="U617" s="17"/>
      <c r="V617" s="17"/>
    </row>
    <row r="618" spans="6:22" ht="13.2">
      <c r="F618" s="69"/>
      <c r="R618" s="17"/>
      <c r="S618" s="17"/>
      <c r="T618" s="17"/>
      <c r="U618" s="17"/>
      <c r="V618" s="17"/>
    </row>
    <row r="619" spans="6:22" ht="13.2">
      <c r="F619" s="69"/>
      <c r="R619" s="17"/>
      <c r="S619" s="17"/>
      <c r="T619" s="17"/>
      <c r="U619" s="17"/>
      <c r="V619" s="17"/>
    </row>
    <row r="620" spans="6:22" ht="13.2">
      <c r="F620" s="69"/>
      <c r="R620" s="17"/>
      <c r="S620" s="17"/>
      <c r="T620" s="17"/>
      <c r="U620" s="17"/>
      <c r="V620" s="17"/>
    </row>
    <row r="621" spans="6:22" ht="13.2">
      <c r="F621" s="69"/>
      <c r="R621" s="17"/>
      <c r="S621" s="17"/>
      <c r="T621" s="17"/>
      <c r="U621" s="17"/>
      <c r="V621" s="17"/>
    </row>
    <row r="622" spans="6:22" ht="13.2">
      <c r="F622" s="69"/>
      <c r="R622" s="17"/>
      <c r="S622" s="17"/>
      <c r="T622" s="17"/>
      <c r="U622" s="17"/>
      <c r="V622" s="17"/>
    </row>
    <row r="623" spans="6:22" ht="13.2">
      <c r="F623" s="69"/>
      <c r="R623" s="17"/>
      <c r="S623" s="17"/>
      <c r="T623" s="17"/>
      <c r="U623" s="17"/>
      <c r="V623" s="17"/>
    </row>
    <row r="624" spans="6:22" ht="13.2">
      <c r="F624" s="69"/>
      <c r="R624" s="17"/>
      <c r="S624" s="17"/>
      <c r="T624" s="17"/>
      <c r="U624" s="17"/>
      <c r="V624" s="17"/>
    </row>
    <row r="625" spans="6:22" ht="13.2">
      <c r="F625" s="69"/>
      <c r="R625" s="17"/>
      <c r="S625" s="17"/>
      <c r="T625" s="17"/>
      <c r="U625" s="17"/>
      <c r="V625" s="17"/>
    </row>
    <row r="626" spans="6:22" ht="13.2">
      <c r="F626" s="69"/>
      <c r="R626" s="17"/>
      <c r="S626" s="17"/>
      <c r="T626" s="17"/>
      <c r="U626" s="17"/>
      <c r="V626" s="17"/>
    </row>
    <row r="627" spans="6:22" ht="13.2">
      <c r="F627" s="69"/>
      <c r="R627" s="17"/>
      <c r="S627" s="17"/>
      <c r="T627" s="17"/>
      <c r="U627" s="17"/>
      <c r="V627" s="17"/>
    </row>
    <row r="628" spans="6:22" ht="13.2">
      <c r="F628" s="69"/>
      <c r="R628" s="17"/>
      <c r="S628" s="17"/>
      <c r="T628" s="17"/>
      <c r="U628" s="17"/>
      <c r="V628" s="17"/>
    </row>
    <row r="629" spans="6:22" ht="13.2">
      <c r="F629" s="69"/>
      <c r="R629" s="17"/>
      <c r="S629" s="17"/>
      <c r="T629" s="17"/>
      <c r="U629" s="17"/>
      <c r="V629" s="17"/>
    </row>
    <row r="630" spans="6:22" ht="13.2">
      <c r="F630" s="69"/>
      <c r="R630" s="17"/>
      <c r="S630" s="17"/>
      <c r="T630" s="17"/>
      <c r="U630" s="17"/>
      <c r="V630" s="17"/>
    </row>
    <row r="631" spans="6:22" ht="13.2">
      <c r="F631" s="69"/>
      <c r="R631" s="17"/>
      <c r="S631" s="17"/>
      <c r="T631" s="17"/>
      <c r="U631" s="17"/>
      <c r="V631" s="17"/>
    </row>
    <row r="632" spans="6:22" ht="13.2">
      <c r="F632" s="69"/>
      <c r="R632" s="17"/>
      <c r="S632" s="17"/>
      <c r="T632" s="17"/>
      <c r="U632" s="17"/>
      <c r="V632" s="17"/>
    </row>
    <row r="633" spans="6:22" ht="13.2">
      <c r="F633" s="69"/>
      <c r="R633" s="17"/>
      <c r="S633" s="17"/>
      <c r="T633" s="17"/>
      <c r="U633" s="17"/>
      <c r="V633" s="17"/>
    </row>
    <row r="634" spans="6:22" ht="13.2">
      <c r="F634" s="69"/>
      <c r="R634" s="17"/>
      <c r="S634" s="17"/>
      <c r="T634" s="17"/>
      <c r="U634" s="17"/>
      <c r="V634" s="17"/>
    </row>
    <row r="635" spans="6:22" ht="13.2">
      <c r="F635" s="69"/>
      <c r="R635" s="17"/>
      <c r="S635" s="17"/>
      <c r="T635" s="17"/>
      <c r="U635" s="17"/>
      <c r="V635" s="17"/>
    </row>
    <row r="636" spans="6:22" ht="13.2">
      <c r="F636" s="69"/>
      <c r="R636" s="17"/>
      <c r="S636" s="17"/>
      <c r="T636" s="17"/>
      <c r="U636" s="17"/>
      <c r="V636" s="17"/>
    </row>
    <row r="637" spans="6:22" ht="13.2">
      <c r="F637" s="69"/>
      <c r="R637" s="17"/>
      <c r="S637" s="17"/>
      <c r="T637" s="17"/>
      <c r="U637" s="17"/>
      <c r="V637" s="17"/>
    </row>
    <row r="638" spans="6:22" ht="13.2">
      <c r="F638" s="69"/>
      <c r="R638" s="17"/>
      <c r="S638" s="17"/>
      <c r="T638" s="17"/>
      <c r="U638" s="17"/>
      <c r="V638" s="17"/>
    </row>
    <row r="639" spans="6:22" ht="13.2">
      <c r="F639" s="69"/>
      <c r="R639" s="17"/>
      <c r="S639" s="17"/>
      <c r="T639" s="17"/>
      <c r="U639" s="17"/>
      <c r="V639" s="17"/>
    </row>
    <row r="640" spans="6:22" ht="13.2">
      <c r="F640" s="69"/>
      <c r="R640" s="17"/>
      <c r="S640" s="17"/>
      <c r="T640" s="17"/>
      <c r="U640" s="17"/>
      <c r="V640" s="17"/>
    </row>
    <row r="641" spans="6:22" ht="13.2">
      <c r="F641" s="69"/>
      <c r="R641" s="17"/>
      <c r="S641" s="17"/>
      <c r="T641" s="17"/>
      <c r="U641" s="17"/>
      <c r="V641" s="17"/>
    </row>
    <row r="642" spans="6:22" ht="13.2">
      <c r="F642" s="69"/>
      <c r="R642" s="17"/>
      <c r="S642" s="17"/>
      <c r="T642" s="17"/>
      <c r="U642" s="17"/>
      <c r="V642" s="17"/>
    </row>
    <row r="643" spans="6:22" ht="13.2">
      <c r="F643" s="69"/>
      <c r="R643" s="17"/>
      <c r="S643" s="17"/>
      <c r="T643" s="17"/>
      <c r="U643" s="17"/>
      <c r="V643" s="17"/>
    </row>
    <row r="644" spans="6:22" ht="13.2">
      <c r="F644" s="69"/>
      <c r="R644" s="17"/>
      <c r="S644" s="17"/>
      <c r="T644" s="17"/>
      <c r="U644" s="17"/>
      <c r="V644" s="17"/>
    </row>
    <row r="645" spans="6:22" ht="13.2">
      <c r="F645" s="69"/>
      <c r="R645" s="17"/>
      <c r="S645" s="17"/>
      <c r="T645" s="17"/>
      <c r="U645" s="17"/>
      <c r="V645" s="17"/>
    </row>
    <row r="646" spans="6:22" ht="13.2">
      <c r="F646" s="69"/>
      <c r="R646" s="17"/>
      <c r="S646" s="17"/>
      <c r="T646" s="17"/>
      <c r="U646" s="17"/>
      <c r="V646" s="17"/>
    </row>
    <row r="647" spans="6:22" ht="13.2">
      <c r="F647" s="69"/>
      <c r="R647" s="17"/>
      <c r="S647" s="17"/>
      <c r="T647" s="17"/>
      <c r="U647" s="17"/>
      <c r="V647" s="17"/>
    </row>
    <row r="648" spans="6:22" ht="13.2">
      <c r="F648" s="69"/>
      <c r="R648" s="17"/>
      <c r="S648" s="17"/>
      <c r="T648" s="17"/>
      <c r="U648" s="17"/>
      <c r="V648" s="17"/>
    </row>
    <row r="649" spans="6:22" ht="13.2">
      <c r="F649" s="69"/>
      <c r="R649" s="17"/>
      <c r="S649" s="17"/>
      <c r="T649" s="17"/>
      <c r="U649" s="17"/>
      <c r="V649" s="17"/>
    </row>
    <row r="650" spans="6:22" ht="13.2">
      <c r="F650" s="69"/>
      <c r="R650" s="17"/>
      <c r="S650" s="17"/>
      <c r="T650" s="17"/>
      <c r="U650" s="17"/>
      <c r="V650" s="17"/>
    </row>
    <row r="651" spans="6:22" ht="13.2">
      <c r="F651" s="69"/>
      <c r="R651" s="17"/>
      <c r="S651" s="17"/>
      <c r="T651" s="17"/>
      <c r="U651" s="17"/>
      <c r="V651" s="17"/>
    </row>
    <row r="652" spans="6:22" ht="13.2">
      <c r="F652" s="69"/>
      <c r="R652" s="17"/>
      <c r="S652" s="17"/>
      <c r="T652" s="17"/>
      <c r="U652" s="17"/>
      <c r="V652" s="17"/>
    </row>
    <row r="653" spans="6:22" ht="13.2">
      <c r="F653" s="69"/>
      <c r="R653" s="17"/>
      <c r="S653" s="17"/>
      <c r="T653" s="17"/>
      <c r="U653" s="17"/>
      <c r="V653" s="17"/>
    </row>
    <row r="654" spans="6:22" ht="13.2">
      <c r="F654" s="69"/>
      <c r="R654" s="17"/>
      <c r="S654" s="17"/>
      <c r="T654" s="17"/>
      <c r="U654" s="17"/>
      <c r="V654" s="17"/>
    </row>
    <row r="655" spans="6:22" ht="13.2">
      <c r="F655" s="69"/>
      <c r="R655" s="17"/>
      <c r="S655" s="17"/>
      <c r="T655" s="17"/>
      <c r="U655" s="17"/>
      <c r="V655" s="17"/>
    </row>
    <row r="656" spans="6:22" ht="13.2">
      <c r="F656" s="69"/>
      <c r="R656" s="17"/>
      <c r="S656" s="17"/>
      <c r="T656" s="17"/>
      <c r="U656" s="17"/>
      <c r="V656" s="17"/>
    </row>
    <row r="657" spans="6:22" ht="13.2">
      <c r="F657" s="69"/>
      <c r="R657" s="17"/>
      <c r="S657" s="17"/>
      <c r="T657" s="17"/>
      <c r="U657" s="17"/>
      <c r="V657" s="17"/>
    </row>
    <row r="658" spans="6:22" ht="13.2">
      <c r="F658" s="69"/>
      <c r="R658" s="17"/>
      <c r="S658" s="17"/>
      <c r="T658" s="17"/>
      <c r="U658" s="17"/>
      <c r="V658" s="17"/>
    </row>
    <row r="659" spans="6:22" ht="13.2">
      <c r="F659" s="69"/>
      <c r="R659" s="17"/>
      <c r="S659" s="17"/>
      <c r="T659" s="17"/>
      <c r="U659" s="17"/>
      <c r="V659" s="17"/>
    </row>
    <row r="660" spans="6:22" ht="13.2">
      <c r="F660" s="69"/>
      <c r="R660" s="17"/>
      <c r="S660" s="17"/>
      <c r="T660" s="17"/>
      <c r="U660" s="17"/>
      <c r="V660" s="17"/>
    </row>
    <row r="661" spans="6:22" ht="13.2">
      <c r="F661" s="69"/>
      <c r="R661" s="17"/>
      <c r="S661" s="17"/>
      <c r="T661" s="17"/>
      <c r="U661" s="17"/>
      <c r="V661" s="17"/>
    </row>
    <row r="662" spans="6:22" ht="13.2">
      <c r="F662" s="69"/>
      <c r="R662" s="17"/>
      <c r="S662" s="17"/>
      <c r="T662" s="17"/>
      <c r="U662" s="17"/>
      <c r="V662" s="17"/>
    </row>
    <row r="663" spans="6:22" ht="13.2">
      <c r="F663" s="69"/>
      <c r="R663" s="17"/>
      <c r="S663" s="17"/>
      <c r="T663" s="17"/>
      <c r="U663" s="17"/>
      <c r="V663" s="17"/>
    </row>
    <row r="664" spans="6:22" ht="13.2">
      <c r="F664" s="69"/>
      <c r="R664" s="17"/>
      <c r="S664" s="17"/>
      <c r="T664" s="17"/>
      <c r="U664" s="17"/>
      <c r="V664" s="17"/>
    </row>
    <row r="665" spans="6:22" ht="13.2">
      <c r="F665" s="69"/>
      <c r="R665" s="17"/>
      <c r="S665" s="17"/>
      <c r="T665" s="17"/>
      <c r="U665" s="17"/>
      <c r="V665" s="17"/>
    </row>
    <row r="666" spans="6:22" ht="13.2">
      <c r="F666" s="69"/>
      <c r="R666" s="17"/>
      <c r="S666" s="17"/>
      <c r="T666" s="17"/>
      <c r="U666" s="17"/>
      <c r="V666" s="17"/>
    </row>
    <row r="667" spans="6:22" ht="13.2">
      <c r="F667" s="69"/>
      <c r="R667" s="17"/>
      <c r="S667" s="17"/>
      <c r="T667" s="17"/>
      <c r="U667" s="17"/>
      <c r="V667" s="17"/>
    </row>
    <row r="668" spans="6:22" ht="13.2">
      <c r="F668" s="69"/>
      <c r="R668" s="17"/>
      <c r="S668" s="17"/>
      <c r="T668" s="17"/>
      <c r="U668" s="17"/>
      <c r="V668" s="17"/>
    </row>
    <row r="669" spans="6:22" ht="13.2">
      <c r="F669" s="69"/>
      <c r="R669" s="17"/>
      <c r="S669" s="17"/>
      <c r="T669" s="17"/>
      <c r="U669" s="17"/>
      <c r="V669" s="17"/>
    </row>
    <row r="670" spans="6:22" ht="13.2">
      <c r="F670" s="69"/>
      <c r="R670" s="17"/>
      <c r="S670" s="17"/>
      <c r="T670" s="17"/>
      <c r="U670" s="17"/>
      <c r="V670" s="17"/>
    </row>
    <row r="671" spans="6:22" ht="13.2">
      <c r="F671" s="69"/>
      <c r="R671" s="17"/>
      <c r="S671" s="17"/>
      <c r="T671" s="17"/>
      <c r="U671" s="17"/>
      <c r="V671" s="17"/>
    </row>
    <row r="672" spans="6:22" ht="13.2">
      <c r="F672" s="69"/>
      <c r="R672" s="17"/>
      <c r="S672" s="17"/>
      <c r="T672" s="17"/>
      <c r="U672" s="17"/>
      <c r="V672" s="17"/>
    </row>
    <row r="673" spans="6:22" ht="13.2">
      <c r="F673" s="69"/>
      <c r="R673" s="17"/>
      <c r="S673" s="17"/>
      <c r="T673" s="17"/>
      <c r="U673" s="17"/>
      <c r="V673" s="17"/>
    </row>
    <row r="674" spans="6:22" ht="13.2">
      <c r="F674" s="69"/>
      <c r="R674" s="17"/>
      <c r="S674" s="17"/>
      <c r="T674" s="17"/>
      <c r="U674" s="17"/>
      <c r="V674" s="17"/>
    </row>
    <row r="675" spans="6:22" ht="13.2">
      <c r="F675" s="69"/>
      <c r="R675" s="17"/>
      <c r="S675" s="17"/>
      <c r="T675" s="17"/>
      <c r="U675" s="17"/>
      <c r="V675" s="17"/>
    </row>
    <row r="676" spans="6:22" ht="13.2">
      <c r="F676" s="69"/>
      <c r="R676" s="17"/>
      <c r="S676" s="17"/>
      <c r="T676" s="17"/>
      <c r="U676" s="17"/>
      <c r="V676" s="17"/>
    </row>
    <row r="677" spans="6:22" ht="13.2">
      <c r="F677" s="69"/>
      <c r="R677" s="17"/>
      <c r="S677" s="17"/>
      <c r="T677" s="17"/>
      <c r="U677" s="17"/>
      <c r="V677" s="17"/>
    </row>
    <row r="678" spans="6:22" ht="13.2">
      <c r="F678" s="69"/>
      <c r="R678" s="17"/>
      <c r="S678" s="17"/>
      <c r="T678" s="17"/>
      <c r="U678" s="17"/>
      <c r="V678" s="17"/>
    </row>
    <row r="679" spans="6:22" ht="13.2">
      <c r="F679" s="69"/>
      <c r="R679" s="17"/>
      <c r="S679" s="17"/>
      <c r="T679" s="17"/>
      <c r="U679" s="17"/>
      <c r="V679" s="17"/>
    </row>
    <row r="680" spans="6:22" ht="13.2">
      <c r="F680" s="69"/>
      <c r="R680" s="17"/>
      <c r="S680" s="17"/>
      <c r="T680" s="17"/>
      <c r="U680" s="17"/>
      <c r="V680" s="17"/>
    </row>
    <row r="681" spans="6:22" ht="13.2">
      <c r="F681" s="69"/>
      <c r="R681" s="17"/>
      <c r="S681" s="17"/>
      <c r="T681" s="17"/>
      <c r="U681" s="17"/>
      <c r="V681" s="17"/>
    </row>
    <row r="682" spans="6:22" ht="13.2">
      <c r="F682" s="69"/>
      <c r="R682" s="17"/>
      <c r="S682" s="17"/>
      <c r="T682" s="17"/>
      <c r="U682" s="17"/>
      <c r="V682" s="17"/>
    </row>
    <row r="683" spans="6:22" ht="13.2">
      <c r="F683" s="69"/>
      <c r="R683" s="17"/>
      <c r="S683" s="17"/>
      <c r="T683" s="17"/>
      <c r="U683" s="17"/>
      <c r="V683" s="17"/>
    </row>
    <row r="684" spans="6:22" ht="13.2">
      <c r="F684" s="69"/>
      <c r="R684" s="17"/>
      <c r="S684" s="17"/>
      <c r="T684" s="17"/>
      <c r="U684" s="17"/>
      <c r="V684" s="17"/>
    </row>
    <row r="685" spans="6:22" ht="13.2">
      <c r="F685" s="69"/>
      <c r="R685" s="17"/>
      <c r="S685" s="17"/>
      <c r="T685" s="17"/>
      <c r="U685" s="17"/>
      <c r="V685" s="17"/>
    </row>
    <row r="686" spans="6:22" ht="13.2">
      <c r="F686" s="69"/>
      <c r="R686" s="17"/>
      <c r="S686" s="17"/>
      <c r="T686" s="17"/>
      <c r="U686" s="17"/>
      <c r="V686" s="17"/>
    </row>
    <row r="687" spans="6:22" ht="13.2">
      <c r="F687" s="69"/>
      <c r="R687" s="17"/>
      <c r="S687" s="17"/>
      <c r="T687" s="17"/>
      <c r="U687" s="17"/>
      <c r="V687" s="17"/>
    </row>
    <row r="688" spans="6:22" ht="13.2">
      <c r="F688" s="69"/>
      <c r="R688" s="17"/>
      <c r="S688" s="17"/>
      <c r="T688" s="17"/>
      <c r="U688" s="17"/>
      <c r="V688" s="17"/>
    </row>
    <row r="689" spans="6:22" ht="13.2">
      <c r="F689" s="69"/>
      <c r="R689" s="17"/>
      <c r="S689" s="17"/>
      <c r="T689" s="17"/>
      <c r="U689" s="17"/>
      <c r="V689" s="17"/>
    </row>
    <row r="690" spans="6:22" ht="13.2">
      <c r="F690" s="69"/>
      <c r="R690" s="17"/>
      <c r="S690" s="17"/>
      <c r="T690" s="17"/>
      <c r="U690" s="17"/>
      <c r="V690" s="17"/>
    </row>
    <row r="691" spans="6:22" ht="13.2">
      <c r="F691" s="69"/>
      <c r="R691" s="17"/>
      <c r="S691" s="17"/>
      <c r="T691" s="17"/>
      <c r="U691" s="17"/>
      <c r="V691" s="17"/>
    </row>
    <row r="692" spans="6:22" ht="13.2">
      <c r="F692" s="69"/>
      <c r="R692" s="17"/>
      <c r="S692" s="17"/>
      <c r="T692" s="17"/>
      <c r="U692" s="17"/>
      <c r="V692" s="17"/>
    </row>
    <row r="693" spans="6:22" ht="13.2">
      <c r="F693" s="69"/>
      <c r="R693" s="17"/>
      <c r="S693" s="17"/>
      <c r="T693" s="17"/>
      <c r="U693" s="17"/>
      <c r="V693" s="17"/>
    </row>
    <row r="694" spans="6:22" ht="13.2">
      <c r="F694" s="69"/>
      <c r="R694" s="17"/>
      <c r="S694" s="17"/>
      <c r="T694" s="17"/>
      <c r="U694" s="17"/>
      <c r="V694" s="17"/>
    </row>
    <row r="695" spans="6:22" ht="13.2">
      <c r="F695" s="69"/>
      <c r="R695" s="17"/>
      <c r="S695" s="17"/>
      <c r="T695" s="17"/>
      <c r="U695" s="17"/>
      <c r="V695" s="17"/>
    </row>
    <row r="696" spans="6:22" ht="13.2">
      <c r="F696" s="69"/>
      <c r="R696" s="17"/>
      <c r="S696" s="17"/>
      <c r="T696" s="17"/>
      <c r="U696" s="17"/>
      <c r="V696" s="17"/>
    </row>
    <row r="697" spans="6:22" ht="13.2">
      <c r="F697" s="69"/>
      <c r="R697" s="17"/>
      <c r="S697" s="17"/>
      <c r="T697" s="17"/>
      <c r="U697" s="17"/>
      <c r="V697" s="17"/>
    </row>
    <row r="698" spans="6:22" ht="13.2">
      <c r="F698" s="69"/>
      <c r="R698" s="17"/>
      <c r="S698" s="17"/>
      <c r="T698" s="17"/>
      <c r="U698" s="17"/>
      <c r="V698" s="17"/>
    </row>
    <row r="699" spans="6:22" ht="13.2">
      <c r="F699" s="69"/>
      <c r="R699" s="17"/>
      <c r="S699" s="17"/>
      <c r="T699" s="17"/>
      <c r="U699" s="17"/>
      <c r="V699" s="17"/>
    </row>
    <row r="700" spans="6:22" ht="13.2">
      <c r="F700" s="69"/>
      <c r="R700" s="17"/>
      <c r="S700" s="17"/>
      <c r="T700" s="17"/>
      <c r="U700" s="17"/>
      <c r="V700" s="17"/>
    </row>
    <row r="701" spans="6:22" ht="13.2">
      <c r="F701" s="69"/>
      <c r="R701" s="17"/>
      <c r="S701" s="17"/>
      <c r="T701" s="17"/>
      <c r="U701" s="17"/>
      <c r="V701" s="17"/>
    </row>
    <row r="702" spans="6:22" ht="13.2">
      <c r="F702" s="69"/>
      <c r="R702" s="17"/>
      <c r="S702" s="17"/>
      <c r="T702" s="17"/>
      <c r="U702" s="17"/>
      <c r="V702" s="17"/>
    </row>
    <row r="703" spans="6:22" ht="13.2">
      <c r="F703" s="69"/>
      <c r="R703" s="17"/>
      <c r="S703" s="17"/>
      <c r="T703" s="17"/>
      <c r="U703" s="17"/>
      <c r="V703" s="17"/>
    </row>
    <row r="704" spans="6:22" ht="13.2">
      <c r="F704" s="69"/>
      <c r="R704" s="17"/>
      <c r="S704" s="17"/>
      <c r="T704" s="17"/>
      <c r="U704" s="17"/>
      <c r="V704" s="17"/>
    </row>
    <row r="705" spans="6:22" ht="13.2">
      <c r="F705" s="69"/>
      <c r="R705" s="17"/>
      <c r="S705" s="17"/>
      <c r="T705" s="17"/>
      <c r="U705" s="17"/>
      <c r="V705" s="17"/>
    </row>
    <row r="706" spans="6:22" ht="13.2">
      <c r="F706" s="69"/>
      <c r="R706" s="17"/>
      <c r="S706" s="17"/>
      <c r="T706" s="17"/>
      <c r="U706" s="17"/>
      <c r="V706" s="17"/>
    </row>
    <row r="707" spans="6:22" ht="13.2">
      <c r="F707" s="69"/>
      <c r="R707" s="17"/>
      <c r="S707" s="17"/>
      <c r="T707" s="17"/>
      <c r="U707" s="17"/>
      <c r="V707" s="17"/>
    </row>
    <row r="708" spans="6:22" ht="13.2">
      <c r="F708" s="69"/>
      <c r="R708" s="17"/>
      <c r="S708" s="17"/>
      <c r="T708" s="17"/>
      <c r="U708" s="17"/>
      <c r="V708" s="17"/>
    </row>
    <row r="709" spans="6:22" ht="13.2">
      <c r="F709" s="69"/>
      <c r="R709" s="17"/>
      <c r="S709" s="17"/>
      <c r="T709" s="17"/>
      <c r="U709" s="17"/>
      <c r="V709" s="17"/>
    </row>
    <row r="710" spans="6:22" ht="13.2">
      <c r="F710" s="69"/>
      <c r="R710" s="17"/>
      <c r="S710" s="17"/>
      <c r="T710" s="17"/>
      <c r="U710" s="17"/>
      <c r="V710" s="17"/>
    </row>
    <row r="711" spans="6:22" ht="13.2">
      <c r="F711" s="69"/>
      <c r="R711" s="17"/>
      <c r="S711" s="17"/>
      <c r="T711" s="17"/>
      <c r="U711" s="17"/>
      <c r="V711" s="17"/>
    </row>
    <row r="712" spans="6:22" ht="13.2">
      <c r="F712" s="69"/>
      <c r="R712" s="17"/>
      <c r="S712" s="17"/>
      <c r="T712" s="17"/>
      <c r="U712" s="17"/>
      <c r="V712" s="17"/>
    </row>
    <row r="713" spans="6:22" ht="13.2">
      <c r="F713" s="69"/>
      <c r="R713" s="17"/>
      <c r="S713" s="17"/>
      <c r="T713" s="17"/>
      <c r="U713" s="17"/>
      <c r="V713" s="17"/>
    </row>
    <row r="714" spans="6:22" ht="13.2">
      <c r="F714" s="69"/>
      <c r="R714" s="17"/>
      <c r="S714" s="17"/>
      <c r="T714" s="17"/>
      <c r="U714" s="17"/>
      <c r="V714" s="17"/>
    </row>
    <row r="715" spans="6:22" ht="13.2">
      <c r="F715" s="69"/>
      <c r="R715" s="17"/>
      <c r="S715" s="17"/>
      <c r="T715" s="17"/>
      <c r="U715" s="17"/>
      <c r="V715" s="17"/>
    </row>
    <row r="716" spans="6:22" ht="13.2">
      <c r="F716" s="69"/>
      <c r="R716" s="17"/>
      <c r="S716" s="17"/>
      <c r="T716" s="17"/>
      <c r="U716" s="17"/>
      <c r="V716" s="17"/>
    </row>
    <row r="717" spans="6:22" ht="13.2">
      <c r="F717" s="69"/>
      <c r="R717" s="17"/>
      <c r="S717" s="17"/>
      <c r="T717" s="17"/>
      <c r="U717" s="17"/>
      <c r="V717" s="17"/>
    </row>
    <row r="718" spans="6:22" ht="13.2">
      <c r="F718" s="69"/>
      <c r="R718" s="17"/>
      <c r="S718" s="17"/>
      <c r="T718" s="17"/>
      <c r="U718" s="17"/>
      <c r="V718" s="17"/>
    </row>
    <row r="719" spans="6:22" ht="13.2">
      <c r="F719" s="69"/>
      <c r="R719" s="17"/>
      <c r="S719" s="17"/>
      <c r="T719" s="17"/>
      <c r="U719" s="17"/>
      <c r="V719" s="17"/>
    </row>
    <row r="720" spans="6:22" ht="13.2">
      <c r="F720" s="69"/>
      <c r="R720" s="17"/>
      <c r="S720" s="17"/>
      <c r="T720" s="17"/>
      <c r="U720" s="17"/>
      <c r="V720" s="17"/>
    </row>
    <row r="721" spans="6:22" ht="13.2">
      <c r="F721" s="69"/>
      <c r="R721" s="17"/>
      <c r="S721" s="17"/>
      <c r="T721" s="17"/>
      <c r="U721" s="17"/>
      <c r="V721" s="17"/>
    </row>
    <row r="722" spans="6:22" ht="13.2">
      <c r="F722" s="69"/>
      <c r="R722" s="17"/>
      <c r="S722" s="17"/>
      <c r="T722" s="17"/>
      <c r="U722" s="17"/>
      <c r="V722" s="17"/>
    </row>
    <row r="723" spans="6:22" ht="13.2">
      <c r="F723" s="69"/>
      <c r="R723" s="17"/>
      <c r="S723" s="17"/>
      <c r="T723" s="17"/>
      <c r="U723" s="17"/>
      <c r="V723" s="17"/>
    </row>
    <row r="724" spans="6:22" ht="13.2">
      <c r="F724" s="69"/>
      <c r="R724" s="17"/>
      <c r="S724" s="17"/>
      <c r="T724" s="17"/>
      <c r="U724" s="17"/>
      <c r="V724" s="17"/>
    </row>
    <row r="725" spans="6:22" ht="13.2">
      <c r="F725" s="69"/>
      <c r="R725" s="17"/>
      <c r="S725" s="17"/>
      <c r="T725" s="17"/>
      <c r="U725" s="17"/>
      <c r="V725" s="17"/>
    </row>
    <row r="726" spans="6:22" ht="13.2">
      <c r="F726" s="69"/>
      <c r="R726" s="17"/>
      <c r="S726" s="17"/>
      <c r="T726" s="17"/>
      <c r="U726" s="17"/>
      <c r="V726" s="17"/>
    </row>
    <row r="727" spans="6:22" ht="13.2">
      <c r="F727" s="69"/>
      <c r="R727" s="17"/>
      <c r="S727" s="17"/>
      <c r="T727" s="17"/>
      <c r="U727" s="17"/>
      <c r="V727" s="17"/>
    </row>
    <row r="728" spans="6:22" ht="13.2">
      <c r="F728" s="69"/>
      <c r="R728" s="17"/>
      <c r="S728" s="17"/>
      <c r="T728" s="17"/>
      <c r="U728" s="17"/>
      <c r="V728" s="17"/>
    </row>
    <row r="729" spans="6:22" ht="13.2">
      <c r="F729" s="69"/>
      <c r="R729" s="17"/>
      <c r="S729" s="17"/>
      <c r="T729" s="17"/>
      <c r="U729" s="17"/>
      <c r="V729" s="17"/>
    </row>
    <row r="730" spans="6:22" ht="13.2">
      <c r="F730" s="69"/>
      <c r="R730" s="17"/>
      <c r="S730" s="17"/>
      <c r="T730" s="17"/>
      <c r="U730" s="17"/>
      <c r="V730" s="17"/>
    </row>
    <row r="731" spans="6:22" ht="13.2">
      <c r="F731" s="69"/>
      <c r="R731" s="17"/>
      <c r="S731" s="17"/>
      <c r="T731" s="17"/>
      <c r="U731" s="17"/>
      <c r="V731" s="17"/>
    </row>
    <row r="732" spans="6:22" ht="13.2">
      <c r="F732" s="69"/>
      <c r="R732" s="17"/>
      <c r="S732" s="17"/>
      <c r="T732" s="17"/>
      <c r="U732" s="17"/>
      <c r="V732" s="17"/>
    </row>
    <row r="733" spans="6:22" ht="13.2">
      <c r="F733" s="69"/>
      <c r="R733" s="17"/>
      <c r="S733" s="17"/>
      <c r="T733" s="17"/>
      <c r="U733" s="17"/>
      <c r="V733" s="17"/>
    </row>
    <row r="734" spans="6:22" ht="13.2">
      <c r="F734" s="69"/>
      <c r="R734" s="17"/>
      <c r="S734" s="17"/>
      <c r="T734" s="17"/>
      <c r="U734" s="17"/>
      <c r="V734" s="17"/>
    </row>
    <row r="735" spans="6:22" ht="13.2">
      <c r="F735" s="69"/>
      <c r="R735" s="17"/>
      <c r="S735" s="17"/>
      <c r="T735" s="17"/>
      <c r="U735" s="17"/>
      <c r="V735" s="17"/>
    </row>
    <row r="736" spans="6:22" ht="13.2">
      <c r="F736" s="69"/>
      <c r="R736" s="17"/>
      <c r="S736" s="17"/>
      <c r="T736" s="17"/>
      <c r="U736" s="17"/>
      <c r="V736" s="17"/>
    </row>
    <row r="737" spans="6:22" ht="13.2">
      <c r="F737" s="69"/>
      <c r="R737" s="17"/>
      <c r="S737" s="17"/>
      <c r="T737" s="17"/>
      <c r="U737" s="17"/>
      <c r="V737" s="17"/>
    </row>
    <row r="738" spans="6:22" ht="13.2">
      <c r="F738" s="69"/>
      <c r="R738" s="17"/>
      <c r="S738" s="17"/>
      <c r="T738" s="17"/>
      <c r="U738" s="17"/>
      <c r="V738" s="17"/>
    </row>
    <row r="739" spans="6:22" ht="13.2">
      <c r="F739" s="69"/>
      <c r="R739" s="17"/>
      <c r="S739" s="17"/>
      <c r="T739" s="17"/>
      <c r="U739" s="17"/>
      <c r="V739" s="17"/>
    </row>
    <row r="740" spans="6:22" ht="13.2">
      <c r="F740" s="69"/>
      <c r="R740" s="17"/>
      <c r="S740" s="17"/>
      <c r="T740" s="17"/>
      <c r="U740" s="17"/>
      <c r="V740" s="17"/>
    </row>
    <row r="741" spans="6:22" ht="13.2">
      <c r="F741" s="69"/>
      <c r="R741" s="17"/>
      <c r="S741" s="17"/>
      <c r="T741" s="17"/>
      <c r="U741" s="17"/>
      <c r="V741" s="17"/>
    </row>
    <row r="742" spans="6:22" ht="13.2">
      <c r="F742" s="69"/>
      <c r="R742" s="17"/>
      <c r="S742" s="17"/>
      <c r="T742" s="17"/>
      <c r="U742" s="17"/>
      <c r="V742" s="17"/>
    </row>
    <row r="743" spans="6:22" ht="13.2">
      <c r="F743" s="69"/>
      <c r="R743" s="17"/>
      <c r="S743" s="17"/>
      <c r="T743" s="17"/>
      <c r="U743" s="17"/>
      <c r="V743" s="17"/>
    </row>
    <row r="744" spans="6:22" ht="13.2">
      <c r="F744" s="69"/>
      <c r="R744" s="17"/>
      <c r="S744" s="17"/>
      <c r="T744" s="17"/>
      <c r="U744" s="17"/>
      <c r="V744" s="17"/>
    </row>
    <row r="745" spans="6:22" ht="13.2">
      <c r="F745" s="69"/>
      <c r="R745" s="17"/>
      <c r="S745" s="17"/>
      <c r="T745" s="17"/>
      <c r="U745" s="17"/>
      <c r="V745" s="17"/>
    </row>
    <row r="746" spans="6:22" ht="13.2">
      <c r="F746" s="69"/>
      <c r="R746" s="17"/>
      <c r="S746" s="17"/>
      <c r="T746" s="17"/>
      <c r="U746" s="17"/>
      <c r="V746" s="17"/>
    </row>
    <row r="747" spans="6:22" ht="13.2">
      <c r="F747" s="69"/>
      <c r="R747" s="17"/>
      <c r="S747" s="17"/>
      <c r="T747" s="17"/>
      <c r="U747" s="17"/>
      <c r="V747" s="17"/>
    </row>
    <row r="748" spans="6:22" ht="13.2">
      <c r="F748" s="69"/>
      <c r="R748" s="17"/>
      <c r="S748" s="17"/>
      <c r="T748" s="17"/>
      <c r="U748" s="17"/>
      <c r="V748" s="17"/>
    </row>
    <row r="749" spans="6:22" ht="13.2">
      <c r="F749" s="69"/>
      <c r="R749" s="17"/>
      <c r="S749" s="17"/>
      <c r="T749" s="17"/>
      <c r="U749" s="17"/>
      <c r="V749" s="17"/>
    </row>
    <row r="750" spans="6:22" ht="13.2">
      <c r="F750" s="69"/>
      <c r="R750" s="17"/>
      <c r="S750" s="17"/>
      <c r="T750" s="17"/>
      <c r="U750" s="17"/>
      <c r="V750" s="17"/>
    </row>
    <row r="751" spans="6:22" ht="13.2">
      <c r="F751" s="69"/>
      <c r="R751" s="17"/>
      <c r="S751" s="17"/>
      <c r="T751" s="17"/>
      <c r="U751" s="17"/>
      <c r="V751" s="17"/>
    </row>
    <row r="752" spans="6:22" ht="13.2">
      <c r="F752" s="69"/>
      <c r="R752" s="17"/>
      <c r="S752" s="17"/>
      <c r="T752" s="17"/>
      <c r="U752" s="17"/>
      <c r="V752" s="17"/>
    </row>
    <row r="753" spans="6:22" ht="13.2">
      <c r="F753" s="69"/>
      <c r="R753" s="17"/>
      <c r="S753" s="17"/>
      <c r="T753" s="17"/>
      <c r="U753" s="17"/>
      <c r="V753" s="17"/>
    </row>
    <row r="754" spans="6:22" ht="13.2">
      <c r="F754" s="69"/>
      <c r="R754" s="17"/>
      <c r="S754" s="17"/>
      <c r="T754" s="17"/>
      <c r="U754" s="17"/>
      <c r="V754" s="17"/>
    </row>
    <row r="755" spans="6:22" ht="13.2">
      <c r="F755" s="69"/>
      <c r="R755" s="17"/>
      <c r="S755" s="17"/>
      <c r="T755" s="17"/>
      <c r="U755" s="17"/>
      <c r="V755" s="17"/>
    </row>
    <row r="756" spans="6:22" ht="13.2">
      <c r="F756" s="69"/>
      <c r="R756" s="17"/>
      <c r="S756" s="17"/>
      <c r="T756" s="17"/>
      <c r="U756" s="17"/>
      <c r="V756" s="17"/>
    </row>
    <row r="757" spans="6:22" ht="13.2">
      <c r="F757" s="69"/>
      <c r="R757" s="17"/>
      <c r="S757" s="17"/>
      <c r="T757" s="17"/>
      <c r="U757" s="17"/>
      <c r="V757" s="17"/>
    </row>
    <row r="758" spans="6:22" ht="13.2">
      <c r="F758" s="69"/>
      <c r="R758" s="17"/>
      <c r="S758" s="17"/>
      <c r="T758" s="17"/>
      <c r="U758" s="17"/>
      <c r="V758" s="17"/>
    </row>
    <row r="759" spans="6:22" ht="13.2">
      <c r="F759" s="69"/>
      <c r="R759" s="17"/>
      <c r="S759" s="17"/>
      <c r="T759" s="17"/>
      <c r="U759" s="17"/>
      <c r="V759" s="17"/>
    </row>
    <row r="760" spans="6:22" ht="13.2">
      <c r="F760" s="69"/>
      <c r="R760" s="17"/>
      <c r="S760" s="17"/>
      <c r="T760" s="17"/>
      <c r="U760" s="17"/>
      <c r="V760" s="17"/>
    </row>
    <row r="761" spans="6:22" ht="13.2">
      <c r="F761" s="69"/>
      <c r="R761" s="17"/>
      <c r="S761" s="17"/>
      <c r="T761" s="17"/>
      <c r="U761" s="17"/>
      <c r="V761" s="17"/>
    </row>
    <row r="762" spans="6:22" ht="13.2">
      <c r="F762" s="69"/>
      <c r="R762" s="17"/>
      <c r="S762" s="17"/>
      <c r="T762" s="17"/>
      <c r="U762" s="17"/>
      <c r="V762" s="17"/>
    </row>
    <row r="763" spans="6:22" ht="13.2">
      <c r="F763" s="69"/>
      <c r="R763" s="17"/>
      <c r="S763" s="17"/>
      <c r="T763" s="17"/>
      <c r="U763" s="17"/>
      <c r="V763" s="17"/>
    </row>
    <row r="764" spans="6:22" ht="13.2">
      <c r="F764" s="69"/>
      <c r="R764" s="17"/>
      <c r="S764" s="17"/>
      <c r="T764" s="17"/>
      <c r="U764" s="17"/>
      <c r="V764" s="17"/>
    </row>
    <row r="765" spans="6:22" ht="13.2">
      <c r="F765" s="69"/>
      <c r="R765" s="17"/>
      <c r="S765" s="17"/>
      <c r="T765" s="17"/>
      <c r="U765" s="17"/>
      <c r="V765" s="17"/>
    </row>
    <row r="766" spans="6:22" ht="13.2">
      <c r="F766" s="69"/>
      <c r="R766" s="17"/>
      <c r="S766" s="17"/>
      <c r="T766" s="17"/>
      <c r="U766" s="17"/>
      <c r="V766" s="17"/>
    </row>
    <row r="767" spans="6:22" ht="13.2">
      <c r="F767" s="69"/>
      <c r="R767" s="17"/>
      <c r="S767" s="17"/>
      <c r="T767" s="17"/>
      <c r="U767" s="17"/>
      <c r="V767" s="17"/>
    </row>
    <row r="768" spans="6:22" ht="13.2">
      <c r="F768" s="69"/>
      <c r="R768" s="17"/>
      <c r="S768" s="17"/>
      <c r="T768" s="17"/>
      <c r="U768" s="17"/>
      <c r="V768" s="17"/>
    </row>
    <row r="769" spans="6:22" ht="13.2">
      <c r="F769" s="69"/>
      <c r="R769" s="17"/>
      <c r="S769" s="17"/>
      <c r="T769" s="17"/>
      <c r="U769" s="17"/>
      <c r="V769" s="17"/>
    </row>
    <row r="770" spans="6:22" ht="13.2">
      <c r="F770" s="69"/>
      <c r="R770" s="17"/>
      <c r="S770" s="17"/>
      <c r="T770" s="17"/>
      <c r="U770" s="17"/>
      <c r="V770" s="17"/>
    </row>
    <row r="771" spans="6:22" ht="13.2">
      <c r="F771" s="69"/>
      <c r="R771" s="17"/>
      <c r="S771" s="17"/>
      <c r="T771" s="17"/>
      <c r="U771" s="17"/>
      <c r="V771" s="17"/>
    </row>
    <row r="772" spans="6:22" ht="13.2">
      <c r="F772" s="69"/>
      <c r="R772" s="17"/>
      <c r="S772" s="17"/>
      <c r="T772" s="17"/>
      <c r="U772" s="17"/>
      <c r="V772" s="17"/>
    </row>
    <row r="773" spans="6:22" ht="13.2">
      <c r="F773" s="69"/>
      <c r="R773" s="17"/>
      <c r="S773" s="17"/>
      <c r="T773" s="17"/>
      <c r="U773" s="17"/>
      <c r="V773" s="17"/>
    </row>
    <row r="774" spans="6:22" ht="13.2">
      <c r="F774" s="69"/>
      <c r="R774" s="17"/>
      <c r="S774" s="17"/>
      <c r="T774" s="17"/>
      <c r="U774" s="17"/>
      <c r="V774" s="17"/>
    </row>
    <row r="775" spans="6:22" ht="13.2">
      <c r="F775" s="69"/>
      <c r="R775" s="17"/>
      <c r="S775" s="17"/>
      <c r="T775" s="17"/>
      <c r="U775" s="17"/>
      <c r="V775" s="17"/>
    </row>
    <row r="776" spans="6:22" ht="13.2">
      <c r="F776" s="69"/>
      <c r="R776" s="17"/>
      <c r="S776" s="17"/>
      <c r="T776" s="17"/>
      <c r="U776" s="17"/>
      <c r="V776" s="17"/>
    </row>
    <row r="777" spans="6:22" ht="13.2">
      <c r="F777" s="69"/>
      <c r="R777" s="17"/>
      <c r="S777" s="17"/>
      <c r="T777" s="17"/>
      <c r="U777" s="17"/>
      <c r="V777" s="17"/>
    </row>
    <row r="778" spans="6:22" ht="13.2">
      <c r="F778" s="69"/>
      <c r="R778" s="17"/>
      <c r="S778" s="17"/>
      <c r="T778" s="17"/>
      <c r="U778" s="17"/>
      <c r="V778" s="17"/>
    </row>
    <row r="779" spans="6:22" ht="13.2">
      <c r="F779" s="69"/>
      <c r="R779" s="17"/>
      <c r="S779" s="17"/>
      <c r="T779" s="17"/>
      <c r="U779" s="17"/>
      <c r="V779" s="17"/>
    </row>
    <row r="780" spans="6:22" ht="13.2">
      <c r="F780" s="69"/>
      <c r="R780" s="17"/>
      <c r="S780" s="17"/>
      <c r="T780" s="17"/>
      <c r="U780" s="17"/>
      <c r="V780" s="17"/>
    </row>
    <row r="781" spans="6:22" ht="13.2">
      <c r="F781" s="69"/>
      <c r="R781" s="17"/>
      <c r="S781" s="17"/>
      <c r="T781" s="17"/>
      <c r="U781" s="17"/>
      <c r="V781" s="17"/>
    </row>
    <row r="782" spans="6:22" ht="13.2">
      <c r="F782" s="69"/>
      <c r="R782" s="17"/>
      <c r="S782" s="17"/>
      <c r="T782" s="17"/>
      <c r="U782" s="17"/>
      <c r="V782" s="17"/>
    </row>
    <row r="783" spans="6:22" ht="13.2">
      <c r="F783" s="69"/>
      <c r="R783" s="17"/>
      <c r="S783" s="17"/>
      <c r="T783" s="17"/>
      <c r="U783" s="17"/>
      <c r="V783" s="17"/>
    </row>
    <row r="784" spans="6:22" ht="13.2">
      <c r="F784" s="69"/>
      <c r="R784" s="17"/>
      <c r="S784" s="17"/>
      <c r="T784" s="17"/>
      <c r="U784" s="17"/>
      <c r="V784" s="17"/>
    </row>
    <row r="785" spans="6:22" ht="13.2">
      <c r="F785" s="69"/>
      <c r="R785" s="17"/>
      <c r="S785" s="17"/>
      <c r="T785" s="17"/>
      <c r="U785" s="17"/>
      <c r="V785" s="17"/>
    </row>
    <row r="786" spans="6:22" ht="13.2">
      <c r="F786" s="69"/>
      <c r="R786" s="17"/>
      <c r="S786" s="17"/>
      <c r="T786" s="17"/>
      <c r="U786" s="17"/>
      <c r="V786" s="17"/>
    </row>
    <row r="787" spans="6:22" ht="13.2">
      <c r="F787" s="69"/>
      <c r="R787" s="17"/>
      <c r="S787" s="17"/>
      <c r="T787" s="17"/>
      <c r="U787" s="17"/>
      <c r="V787" s="17"/>
    </row>
    <row r="788" spans="6:22" ht="13.2">
      <c r="F788" s="69"/>
      <c r="R788" s="17"/>
      <c r="S788" s="17"/>
      <c r="T788" s="17"/>
      <c r="U788" s="17"/>
      <c r="V788" s="17"/>
    </row>
    <row r="789" spans="6:22" ht="13.2">
      <c r="F789" s="69"/>
      <c r="R789" s="17"/>
      <c r="S789" s="17"/>
      <c r="T789" s="17"/>
      <c r="U789" s="17"/>
      <c r="V789" s="17"/>
    </row>
    <row r="790" spans="6:22" ht="13.2">
      <c r="F790" s="69"/>
      <c r="R790" s="17"/>
      <c r="S790" s="17"/>
      <c r="T790" s="17"/>
      <c r="U790" s="17"/>
      <c r="V790" s="17"/>
    </row>
    <row r="791" spans="6:22" ht="13.2">
      <c r="F791" s="69"/>
      <c r="R791" s="17"/>
      <c r="S791" s="17"/>
      <c r="T791" s="17"/>
      <c r="U791" s="17"/>
      <c r="V791" s="17"/>
    </row>
    <row r="792" spans="6:22" ht="13.2">
      <c r="F792" s="69"/>
      <c r="R792" s="17"/>
      <c r="S792" s="17"/>
      <c r="T792" s="17"/>
      <c r="U792" s="17"/>
      <c r="V792" s="17"/>
    </row>
    <row r="793" spans="6:22" ht="13.2">
      <c r="F793" s="69"/>
      <c r="R793" s="17"/>
      <c r="S793" s="17"/>
      <c r="T793" s="17"/>
      <c r="U793" s="17"/>
      <c r="V793" s="17"/>
    </row>
    <row r="794" spans="6:22" ht="13.2">
      <c r="F794" s="69"/>
      <c r="R794" s="17"/>
      <c r="S794" s="17"/>
      <c r="T794" s="17"/>
      <c r="U794" s="17"/>
      <c r="V794" s="17"/>
    </row>
    <row r="795" spans="6:22" ht="13.2">
      <c r="F795" s="69"/>
      <c r="R795" s="17"/>
      <c r="S795" s="17"/>
      <c r="T795" s="17"/>
      <c r="U795" s="17"/>
      <c r="V795" s="17"/>
    </row>
    <row r="796" spans="6:22" ht="13.2">
      <c r="F796" s="69"/>
      <c r="R796" s="17"/>
      <c r="S796" s="17"/>
      <c r="T796" s="17"/>
      <c r="U796" s="17"/>
      <c r="V796" s="17"/>
    </row>
    <row r="797" spans="6:22" ht="13.2">
      <c r="F797" s="69"/>
      <c r="R797" s="17"/>
      <c r="S797" s="17"/>
      <c r="T797" s="17"/>
      <c r="U797" s="17"/>
      <c r="V797" s="17"/>
    </row>
    <row r="798" spans="6:22" ht="13.2">
      <c r="F798" s="69"/>
      <c r="R798" s="17"/>
      <c r="S798" s="17"/>
      <c r="T798" s="17"/>
      <c r="U798" s="17"/>
      <c r="V798" s="17"/>
    </row>
    <row r="799" spans="6:22" ht="13.2">
      <c r="F799" s="69"/>
      <c r="R799" s="17"/>
      <c r="S799" s="17"/>
      <c r="T799" s="17"/>
      <c r="U799" s="17"/>
      <c r="V799" s="17"/>
    </row>
    <row r="800" spans="6:22" ht="13.2">
      <c r="F800" s="69"/>
      <c r="R800" s="17"/>
      <c r="S800" s="17"/>
      <c r="T800" s="17"/>
      <c r="U800" s="17"/>
      <c r="V800" s="17"/>
    </row>
    <row r="801" spans="6:22" ht="13.2">
      <c r="F801" s="69"/>
      <c r="R801" s="17"/>
      <c r="S801" s="17"/>
      <c r="T801" s="17"/>
      <c r="U801" s="17"/>
      <c r="V801" s="17"/>
    </row>
    <row r="802" spans="6:22" ht="13.2">
      <c r="F802" s="69"/>
      <c r="R802" s="17"/>
      <c r="S802" s="17"/>
      <c r="T802" s="17"/>
      <c r="U802" s="17"/>
      <c r="V802" s="17"/>
    </row>
    <row r="803" spans="6:22" ht="13.2">
      <c r="F803" s="69"/>
      <c r="R803" s="17"/>
      <c r="S803" s="17"/>
      <c r="T803" s="17"/>
      <c r="U803" s="17"/>
      <c r="V803" s="17"/>
    </row>
    <row r="804" spans="6:22" ht="13.2">
      <c r="F804" s="69"/>
      <c r="R804" s="17"/>
      <c r="S804" s="17"/>
      <c r="T804" s="17"/>
      <c r="U804" s="17"/>
      <c r="V804" s="17"/>
    </row>
    <row r="805" spans="6:22" ht="13.2">
      <c r="F805" s="69"/>
      <c r="R805" s="17"/>
      <c r="S805" s="17"/>
      <c r="T805" s="17"/>
      <c r="U805" s="17"/>
      <c r="V805" s="17"/>
    </row>
    <row r="806" spans="6:22" ht="13.2">
      <c r="F806" s="69"/>
      <c r="R806" s="17"/>
      <c r="S806" s="17"/>
      <c r="T806" s="17"/>
      <c r="U806" s="17"/>
      <c r="V806" s="17"/>
    </row>
    <row r="807" spans="6:22" ht="13.2">
      <c r="F807" s="69"/>
      <c r="R807" s="17"/>
      <c r="S807" s="17"/>
      <c r="T807" s="17"/>
      <c r="U807" s="17"/>
      <c r="V807" s="17"/>
    </row>
    <row r="808" spans="6:22" ht="13.2">
      <c r="F808" s="69"/>
      <c r="R808" s="17"/>
      <c r="S808" s="17"/>
      <c r="T808" s="17"/>
      <c r="U808" s="17"/>
      <c r="V808" s="17"/>
    </row>
    <row r="809" spans="6:22" ht="13.2">
      <c r="F809" s="69"/>
      <c r="R809" s="17"/>
      <c r="S809" s="17"/>
      <c r="T809" s="17"/>
      <c r="U809" s="17"/>
      <c r="V809" s="17"/>
    </row>
    <row r="810" spans="6:22" ht="13.2">
      <c r="F810" s="69"/>
      <c r="R810" s="17"/>
      <c r="S810" s="17"/>
      <c r="T810" s="17"/>
      <c r="U810" s="17"/>
      <c r="V810" s="17"/>
    </row>
    <row r="811" spans="6:22" ht="13.2">
      <c r="F811" s="69"/>
      <c r="R811" s="17"/>
      <c r="S811" s="17"/>
      <c r="T811" s="17"/>
      <c r="U811" s="17"/>
      <c r="V811" s="17"/>
    </row>
    <row r="812" spans="6:22" ht="13.2">
      <c r="F812" s="69"/>
      <c r="R812" s="17"/>
      <c r="S812" s="17"/>
      <c r="T812" s="17"/>
      <c r="U812" s="17"/>
      <c r="V812" s="17"/>
    </row>
    <row r="813" spans="6:22" ht="13.2">
      <c r="F813" s="69"/>
      <c r="R813" s="17"/>
      <c r="S813" s="17"/>
      <c r="T813" s="17"/>
      <c r="U813" s="17"/>
      <c r="V813" s="17"/>
    </row>
    <row r="814" spans="6:22" ht="13.2">
      <c r="F814" s="69"/>
      <c r="R814" s="17"/>
      <c r="S814" s="17"/>
      <c r="T814" s="17"/>
      <c r="U814" s="17"/>
      <c r="V814" s="17"/>
    </row>
    <row r="815" spans="6:22" ht="13.2">
      <c r="F815" s="69"/>
      <c r="R815" s="17"/>
      <c r="S815" s="17"/>
      <c r="T815" s="17"/>
      <c r="U815" s="17"/>
      <c r="V815" s="17"/>
    </row>
    <row r="816" spans="6:22" ht="13.2">
      <c r="F816" s="69"/>
      <c r="R816" s="17"/>
      <c r="S816" s="17"/>
      <c r="T816" s="17"/>
      <c r="U816" s="17"/>
      <c r="V816" s="17"/>
    </row>
    <row r="817" spans="6:22" ht="13.2">
      <c r="F817" s="69"/>
      <c r="R817" s="17"/>
      <c r="S817" s="17"/>
      <c r="T817" s="17"/>
      <c r="U817" s="17"/>
      <c r="V817" s="17"/>
    </row>
    <row r="818" spans="6:22" ht="13.2">
      <c r="F818" s="69"/>
      <c r="R818" s="17"/>
      <c r="S818" s="17"/>
      <c r="T818" s="17"/>
      <c r="U818" s="17"/>
      <c r="V818" s="17"/>
    </row>
    <row r="819" spans="6:22" ht="13.2">
      <c r="F819" s="69"/>
      <c r="R819" s="17"/>
      <c r="S819" s="17"/>
      <c r="T819" s="17"/>
      <c r="U819" s="17"/>
      <c r="V819" s="17"/>
    </row>
    <row r="820" spans="6:22" ht="13.2">
      <c r="F820" s="69"/>
      <c r="R820" s="17"/>
      <c r="S820" s="17"/>
      <c r="T820" s="17"/>
      <c r="U820" s="17"/>
      <c r="V820" s="17"/>
    </row>
    <row r="821" spans="6:22" ht="13.2">
      <c r="F821" s="69"/>
      <c r="R821" s="17"/>
      <c r="S821" s="17"/>
      <c r="T821" s="17"/>
      <c r="U821" s="17"/>
      <c r="V821" s="17"/>
    </row>
    <row r="822" spans="6:22" ht="13.2">
      <c r="F822" s="69"/>
      <c r="R822" s="17"/>
      <c r="S822" s="17"/>
      <c r="T822" s="17"/>
      <c r="U822" s="17"/>
      <c r="V822" s="17"/>
    </row>
    <row r="823" spans="6:22" ht="13.2">
      <c r="F823" s="69"/>
      <c r="R823" s="17"/>
      <c r="S823" s="17"/>
      <c r="T823" s="17"/>
      <c r="U823" s="17"/>
      <c r="V823" s="17"/>
    </row>
    <row r="824" spans="6:22" ht="13.2">
      <c r="F824" s="69"/>
      <c r="R824" s="17"/>
      <c r="S824" s="17"/>
      <c r="T824" s="17"/>
      <c r="U824" s="17"/>
      <c r="V824" s="17"/>
    </row>
    <row r="825" spans="6:22" ht="13.2">
      <c r="F825" s="69"/>
      <c r="R825" s="17"/>
      <c r="S825" s="17"/>
      <c r="T825" s="17"/>
      <c r="U825" s="17"/>
      <c r="V825" s="17"/>
    </row>
    <row r="826" spans="6:22" ht="13.2">
      <c r="F826" s="69"/>
      <c r="R826" s="17"/>
      <c r="S826" s="17"/>
      <c r="T826" s="17"/>
      <c r="U826" s="17"/>
      <c r="V826" s="17"/>
    </row>
    <row r="827" spans="6:22" ht="13.2">
      <c r="F827" s="69"/>
      <c r="R827" s="17"/>
      <c r="S827" s="17"/>
      <c r="T827" s="17"/>
      <c r="U827" s="17"/>
      <c r="V827" s="17"/>
    </row>
    <row r="828" spans="6:22" ht="13.2">
      <c r="F828" s="69"/>
      <c r="R828" s="17"/>
      <c r="S828" s="17"/>
      <c r="T828" s="17"/>
      <c r="U828" s="17"/>
      <c r="V828" s="17"/>
    </row>
    <row r="829" spans="6:22" ht="13.2">
      <c r="F829" s="69"/>
      <c r="R829" s="17"/>
      <c r="S829" s="17"/>
      <c r="T829" s="17"/>
      <c r="U829" s="17"/>
      <c r="V829" s="17"/>
    </row>
    <row r="830" spans="6:22" ht="13.2">
      <c r="F830" s="69"/>
      <c r="R830" s="17"/>
      <c r="S830" s="17"/>
      <c r="T830" s="17"/>
      <c r="U830" s="17"/>
      <c r="V830" s="17"/>
    </row>
    <row r="831" spans="6:22" ht="13.2">
      <c r="F831" s="69"/>
      <c r="R831" s="17"/>
      <c r="S831" s="17"/>
      <c r="T831" s="17"/>
      <c r="U831" s="17"/>
      <c r="V831" s="17"/>
    </row>
    <row r="832" spans="6:22" ht="13.2">
      <c r="F832" s="69"/>
      <c r="R832" s="17"/>
      <c r="S832" s="17"/>
      <c r="T832" s="17"/>
      <c r="U832" s="17"/>
      <c r="V832" s="17"/>
    </row>
    <row r="833" spans="6:22" ht="13.2">
      <c r="F833" s="69"/>
      <c r="R833" s="17"/>
      <c r="S833" s="17"/>
      <c r="T833" s="17"/>
      <c r="U833" s="17"/>
      <c r="V833" s="17"/>
    </row>
    <row r="834" spans="6:22" ht="13.2">
      <c r="F834" s="69"/>
      <c r="R834" s="17"/>
      <c r="S834" s="17"/>
      <c r="T834" s="17"/>
      <c r="U834" s="17"/>
      <c r="V834" s="17"/>
    </row>
    <row r="835" spans="6:22" ht="13.2">
      <c r="F835" s="69"/>
      <c r="R835" s="17"/>
      <c r="S835" s="17"/>
      <c r="T835" s="17"/>
      <c r="U835" s="17"/>
      <c r="V835" s="17"/>
    </row>
    <row r="836" spans="6:22" ht="13.2">
      <c r="F836" s="69"/>
      <c r="R836" s="17"/>
      <c r="S836" s="17"/>
      <c r="T836" s="17"/>
      <c r="U836" s="17"/>
      <c r="V836" s="17"/>
    </row>
    <row r="837" spans="6:22" ht="13.2">
      <c r="F837" s="69"/>
      <c r="R837" s="17"/>
      <c r="S837" s="17"/>
      <c r="T837" s="17"/>
      <c r="U837" s="17"/>
      <c r="V837" s="17"/>
    </row>
    <row r="838" spans="6:22" ht="13.2">
      <c r="F838" s="69"/>
      <c r="R838" s="17"/>
      <c r="S838" s="17"/>
      <c r="T838" s="17"/>
      <c r="U838" s="17"/>
      <c r="V838" s="17"/>
    </row>
    <row r="839" spans="6:22" ht="13.2">
      <c r="F839" s="69"/>
      <c r="R839" s="17"/>
      <c r="S839" s="17"/>
      <c r="T839" s="17"/>
      <c r="U839" s="17"/>
      <c r="V839" s="17"/>
    </row>
    <row r="840" spans="6:22" ht="13.2">
      <c r="F840" s="69"/>
      <c r="R840" s="17"/>
      <c r="S840" s="17"/>
      <c r="T840" s="17"/>
      <c r="U840" s="17"/>
      <c r="V840" s="17"/>
    </row>
    <row r="841" spans="6:22" ht="13.2">
      <c r="F841" s="69"/>
      <c r="R841" s="17"/>
      <c r="S841" s="17"/>
      <c r="T841" s="17"/>
      <c r="U841" s="17"/>
      <c r="V841" s="17"/>
    </row>
    <row r="842" spans="6:22" ht="13.2">
      <c r="F842" s="69"/>
      <c r="R842" s="17"/>
      <c r="S842" s="17"/>
      <c r="T842" s="17"/>
      <c r="U842" s="17"/>
      <c r="V842" s="17"/>
    </row>
    <row r="843" spans="6:22" ht="13.2">
      <c r="F843" s="69"/>
      <c r="R843" s="17"/>
      <c r="S843" s="17"/>
      <c r="T843" s="17"/>
      <c r="U843" s="17"/>
      <c r="V843" s="17"/>
    </row>
    <row r="844" spans="6:22" ht="13.2">
      <c r="F844" s="69"/>
      <c r="R844" s="17"/>
      <c r="S844" s="17"/>
      <c r="T844" s="17"/>
      <c r="U844" s="17"/>
      <c r="V844" s="17"/>
    </row>
    <row r="845" spans="6:22" ht="13.2">
      <c r="F845" s="69"/>
      <c r="R845" s="17"/>
      <c r="S845" s="17"/>
      <c r="T845" s="17"/>
      <c r="U845" s="17"/>
      <c r="V845" s="17"/>
    </row>
    <row r="846" spans="6:22" ht="13.2">
      <c r="F846" s="69"/>
      <c r="R846" s="17"/>
      <c r="S846" s="17"/>
      <c r="T846" s="17"/>
      <c r="U846" s="17"/>
      <c r="V846" s="17"/>
    </row>
    <row r="847" spans="6:22" ht="13.2">
      <c r="F847" s="69"/>
      <c r="R847" s="17"/>
      <c r="S847" s="17"/>
      <c r="T847" s="17"/>
      <c r="U847" s="17"/>
      <c r="V847" s="17"/>
    </row>
    <row r="848" spans="6:22" ht="13.2">
      <c r="F848" s="69"/>
      <c r="R848" s="17"/>
      <c r="S848" s="17"/>
      <c r="T848" s="17"/>
      <c r="U848" s="17"/>
      <c r="V848" s="17"/>
    </row>
    <row r="849" spans="6:22" ht="13.2">
      <c r="F849" s="69"/>
      <c r="R849" s="17"/>
      <c r="S849" s="17"/>
      <c r="T849" s="17"/>
      <c r="U849" s="17"/>
      <c r="V849" s="17"/>
    </row>
    <row r="850" spans="6:22" ht="13.2">
      <c r="F850" s="69"/>
      <c r="R850" s="17"/>
      <c r="S850" s="17"/>
      <c r="T850" s="17"/>
      <c r="U850" s="17"/>
      <c r="V850" s="17"/>
    </row>
    <row r="851" spans="6:22" ht="13.2">
      <c r="F851" s="69"/>
      <c r="R851" s="17"/>
      <c r="S851" s="17"/>
      <c r="T851" s="17"/>
      <c r="U851" s="17"/>
      <c r="V851" s="17"/>
    </row>
    <row r="852" spans="6:22" ht="13.2">
      <c r="F852" s="69"/>
      <c r="R852" s="17"/>
      <c r="S852" s="17"/>
      <c r="T852" s="17"/>
      <c r="U852" s="17"/>
      <c r="V852" s="17"/>
    </row>
    <row r="853" spans="6:22" ht="13.2">
      <c r="F853" s="69"/>
      <c r="R853" s="17"/>
      <c r="S853" s="17"/>
      <c r="T853" s="17"/>
      <c r="U853" s="17"/>
      <c r="V853" s="17"/>
    </row>
    <row r="854" spans="6:22" ht="13.2">
      <c r="F854" s="69"/>
      <c r="R854" s="17"/>
      <c r="S854" s="17"/>
      <c r="T854" s="17"/>
      <c r="U854" s="17"/>
      <c r="V854" s="17"/>
    </row>
    <row r="855" spans="6:22" ht="13.2">
      <c r="F855" s="69"/>
      <c r="R855" s="17"/>
      <c r="S855" s="17"/>
      <c r="T855" s="17"/>
      <c r="U855" s="17"/>
      <c r="V855" s="17"/>
    </row>
    <row r="856" spans="6:22" ht="13.2">
      <c r="F856" s="69"/>
      <c r="R856" s="17"/>
      <c r="S856" s="17"/>
      <c r="T856" s="17"/>
      <c r="U856" s="17"/>
      <c r="V856" s="17"/>
    </row>
    <row r="857" spans="6:22" ht="13.2">
      <c r="F857" s="69"/>
      <c r="R857" s="17"/>
      <c r="S857" s="17"/>
      <c r="T857" s="17"/>
      <c r="U857" s="17"/>
      <c r="V857" s="17"/>
    </row>
    <row r="858" spans="6:22" ht="13.2">
      <c r="F858" s="69"/>
      <c r="R858" s="17"/>
      <c r="S858" s="17"/>
      <c r="T858" s="17"/>
      <c r="U858" s="17"/>
      <c r="V858" s="17"/>
    </row>
    <row r="859" spans="6:22" ht="13.2">
      <c r="F859" s="69"/>
      <c r="R859" s="17"/>
      <c r="S859" s="17"/>
      <c r="T859" s="17"/>
      <c r="U859" s="17"/>
      <c r="V859" s="17"/>
    </row>
    <row r="860" spans="6:22" ht="13.2">
      <c r="F860" s="69"/>
      <c r="R860" s="17"/>
      <c r="S860" s="17"/>
      <c r="T860" s="17"/>
      <c r="U860" s="17"/>
      <c r="V860" s="17"/>
    </row>
    <row r="861" spans="6:22" ht="13.2">
      <c r="F861" s="69"/>
      <c r="R861" s="17"/>
      <c r="S861" s="17"/>
      <c r="T861" s="17"/>
      <c r="U861" s="17"/>
      <c r="V861" s="17"/>
    </row>
    <row r="862" spans="6:22" ht="13.2">
      <c r="F862" s="69"/>
      <c r="R862" s="17"/>
      <c r="S862" s="17"/>
      <c r="T862" s="17"/>
      <c r="U862" s="17"/>
      <c r="V862" s="17"/>
    </row>
    <row r="863" spans="6:22" ht="13.2">
      <c r="F863" s="69"/>
      <c r="R863" s="17"/>
      <c r="S863" s="17"/>
      <c r="T863" s="17"/>
      <c r="U863" s="17"/>
      <c r="V863" s="17"/>
    </row>
    <row r="864" spans="6:22" ht="13.2">
      <c r="F864" s="69"/>
      <c r="R864" s="17"/>
      <c r="S864" s="17"/>
      <c r="T864" s="17"/>
      <c r="U864" s="17"/>
      <c r="V864" s="17"/>
    </row>
    <row r="865" spans="6:22" ht="13.2">
      <c r="F865" s="69"/>
      <c r="R865" s="17"/>
      <c r="S865" s="17"/>
      <c r="T865" s="17"/>
      <c r="U865" s="17"/>
      <c r="V865" s="17"/>
    </row>
    <row r="866" spans="6:22" ht="13.2">
      <c r="F866" s="69"/>
      <c r="R866" s="17"/>
      <c r="S866" s="17"/>
      <c r="T866" s="17"/>
      <c r="U866" s="17"/>
      <c r="V866" s="17"/>
    </row>
    <row r="867" spans="6:22" ht="13.2">
      <c r="F867" s="69"/>
      <c r="R867" s="17"/>
      <c r="S867" s="17"/>
      <c r="T867" s="17"/>
      <c r="U867" s="17"/>
      <c r="V867" s="17"/>
    </row>
    <row r="868" spans="6:22" ht="13.2">
      <c r="F868" s="69"/>
      <c r="R868" s="17"/>
      <c r="S868" s="17"/>
      <c r="T868" s="17"/>
      <c r="U868" s="17"/>
      <c r="V868" s="17"/>
    </row>
    <row r="869" spans="6:22" ht="13.2">
      <c r="F869" s="69"/>
      <c r="R869" s="17"/>
      <c r="S869" s="17"/>
      <c r="T869" s="17"/>
      <c r="U869" s="17"/>
      <c r="V869" s="17"/>
    </row>
    <row r="870" spans="6:22" ht="13.2">
      <c r="F870" s="69"/>
      <c r="R870" s="17"/>
      <c r="S870" s="17"/>
      <c r="T870" s="17"/>
      <c r="U870" s="17"/>
      <c r="V870" s="17"/>
    </row>
    <row r="871" spans="6:22" ht="13.2">
      <c r="F871" s="69"/>
      <c r="R871" s="17"/>
      <c r="S871" s="17"/>
      <c r="T871" s="17"/>
      <c r="U871" s="17"/>
      <c r="V871" s="17"/>
    </row>
    <row r="872" spans="6:22" ht="13.2">
      <c r="F872" s="69"/>
      <c r="R872" s="17"/>
      <c r="S872" s="17"/>
      <c r="T872" s="17"/>
      <c r="U872" s="17"/>
      <c r="V872" s="17"/>
    </row>
    <row r="873" spans="6:22" ht="13.2">
      <c r="F873" s="69"/>
      <c r="R873" s="17"/>
      <c r="S873" s="17"/>
      <c r="T873" s="17"/>
      <c r="U873" s="17"/>
      <c r="V873" s="17"/>
    </row>
    <row r="874" spans="6:22" ht="13.2">
      <c r="F874" s="69"/>
      <c r="R874" s="17"/>
      <c r="S874" s="17"/>
      <c r="T874" s="17"/>
      <c r="U874" s="17"/>
      <c r="V874" s="17"/>
    </row>
    <row r="875" spans="6:22" ht="13.2">
      <c r="F875" s="69"/>
      <c r="R875" s="17"/>
      <c r="S875" s="17"/>
      <c r="T875" s="17"/>
      <c r="U875" s="17"/>
      <c r="V875" s="17"/>
    </row>
    <row r="876" spans="6:22" ht="13.2">
      <c r="F876" s="69"/>
      <c r="R876" s="17"/>
      <c r="S876" s="17"/>
      <c r="T876" s="17"/>
      <c r="U876" s="17"/>
      <c r="V876" s="17"/>
    </row>
    <row r="877" spans="6:22" ht="13.2">
      <c r="F877" s="69"/>
      <c r="R877" s="17"/>
      <c r="S877" s="17"/>
      <c r="T877" s="17"/>
      <c r="U877" s="17"/>
      <c r="V877" s="17"/>
    </row>
    <row r="878" spans="6:22" ht="13.2">
      <c r="F878" s="69"/>
      <c r="R878" s="17"/>
      <c r="S878" s="17"/>
      <c r="T878" s="17"/>
      <c r="U878" s="17"/>
      <c r="V878" s="17"/>
    </row>
    <row r="879" spans="6:22" ht="13.2">
      <c r="F879" s="69"/>
      <c r="R879" s="17"/>
      <c r="S879" s="17"/>
      <c r="T879" s="17"/>
      <c r="U879" s="17"/>
      <c r="V879" s="17"/>
    </row>
    <row r="880" spans="6:22" ht="13.2">
      <c r="F880" s="69"/>
      <c r="R880" s="17"/>
      <c r="S880" s="17"/>
      <c r="T880" s="17"/>
      <c r="U880" s="17"/>
      <c r="V880" s="17"/>
    </row>
    <row r="881" spans="6:22" ht="13.2">
      <c r="F881" s="69"/>
      <c r="R881" s="17"/>
      <c r="S881" s="17"/>
      <c r="T881" s="17"/>
      <c r="U881" s="17"/>
      <c r="V881" s="17"/>
    </row>
    <row r="882" spans="6:22" ht="13.2">
      <c r="F882" s="69"/>
      <c r="R882" s="17"/>
      <c r="S882" s="17"/>
      <c r="T882" s="17"/>
      <c r="U882" s="17"/>
      <c r="V882" s="17"/>
    </row>
    <row r="883" spans="6:22" ht="13.2">
      <c r="F883" s="69"/>
      <c r="R883" s="17"/>
      <c r="S883" s="17"/>
      <c r="T883" s="17"/>
      <c r="U883" s="17"/>
      <c r="V883" s="17"/>
    </row>
    <row r="884" spans="6:22" ht="13.2">
      <c r="F884" s="69"/>
      <c r="R884" s="17"/>
      <c r="S884" s="17"/>
      <c r="T884" s="17"/>
      <c r="U884" s="17"/>
      <c r="V884" s="17"/>
    </row>
    <row r="885" spans="6:22" ht="13.2">
      <c r="F885" s="69"/>
      <c r="R885" s="17"/>
      <c r="S885" s="17"/>
      <c r="T885" s="17"/>
      <c r="U885" s="17"/>
      <c r="V885" s="17"/>
    </row>
    <row r="886" spans="6:22" ht="13.2">
      <c r="F886" s="69"/>
      <c r="R886" s="17"/>
      <c r="S886" s="17"/>
      <c r="T886" s="17"/>
      <c r="U886" s="17"/>
      <c r="V886" s="17"/>
    </row>
    <row r="887" spans="6:22" ht="13.2">
      <c r="F887" s="69"/>
      <c r="R887" s="17"/>
      <c r="S887" s="17"/>
      <c r="T887" s="17"/>
      <c r="U887" s="17"/>
      <c r="V887" s="17"/>
    </row>
    <row r="888" spans="6:22" ht="13.2">
      <c r="F888" s="69"/>
      <c r="R888" s="17"/>
      <c r="S888" s="17"/>
      <c r="T888" s="17"/>
      <c r="U888" s="17"/>
      <c r="V888" s="17"/>
    </row>
    <row r="889" spans="6:22" ht="13.2">
      <c r="F889" s="69"/>
      <c r="R889" s="17"/>
      <c r="S889" s="17"/>
      <c r="T889" s="17"/>
      <c r="U889" s="17"/>
      <c r="V889" s="17"/>
    </row>
    <row r="890" spans="6:22" ht="13.2">
      <c r="F890" s="69"/>
      <c r="R890" s="17"/>
      <c r="S890" s="17"/>
      <c r="T890" s="17"/>
      <c r="U890" s="17"/>
      <c r="V890" s="17"/>
    </row>
    <row r="891" spans="6:22" ht="13.2">
      <c r="F891" s="69"/>
      <c r="R891" s="17"/>
      <c r="S891" s="17"/>
      <c r="T891" s="17"/>
      <c r="U891" s="17"/>
      <c r="V891" s="17"/>
    </row>
    <row r="892" spans="6:22" ht="13.2">
      <c r="F892" s="69"/>
      <c r="R892" s="17"/>
      <c r="S892" s="17"/>
      <c r="T892" s="17"/>
      <c r="U892" s="17"/>
      <c r="V892" s="17"/>
    </row>
    <row r="893" spans="6:22" ht="13.2">
      <c r="F893" s="69"/>
      <c r="R893" s="17"/>
      <c r="S893" s="17"/>
      <c r="T893" s="17"/>
      <c r="U893" s="17"/>
      <c r="V893" s="17"/>
    </row>
    <row r="894" spans="6:22" ht="13.2">
      <c r="F894" s="69"/>
      <c r="R894" s="17"/>
      <c r="S894" s="17"/>
      <c r="T894" s="17"/>
      <c r="U894" s="17"/>
      <c r="V894" s="17"/>
    </row>
    <row r="895" spans="6:22" ht="13.2">
      <c r="F895" s="69"/>
      <c r="R895" s="17"/>
      <c r="S895" s="17"/>
      <c r="T895" s="17"/>
      <c r="U895" s="17"/>
      <c r="V895" s="17"/>
    </row>
    <row r="896" spans="6:22" ht="13.2">
      <c r="F896" s="69"/>
      <c r="R896" s="17"/>
      <c r="S896" s="17"/>
      <c r="T896" s="17"/>
      <c r="U896" s="17"/>
      <c r="V896" s="17"/>
    </row>
    <row r="897" spans="6:22" ht="13.2">
      <c r="F897" s="69"/>
      <c r="R897" s="17"/>
      <c r="S897" s="17"/>
      <c r="T897" s="17"/>
      <c r="U897" s="17"/>
      <c r="V897" s="17"/>
    </row>
    <row r="898" spans="6:22" ht="13.2">
      <c r="F898" s="69"/>
      <c r="R898" s="17"/>
      <c r="S898" s="17"/>
      <c r="T898" s="17"/>
      <c r="U898" s="17"/>
      <c r="V898" s="17"/>
    </row>
    <row r="899" spans="6:22" ht="13.2">
      <c r="F899" s="69"/>
      <c r="R899" s="17"/>
      <c r="S899" s="17"/>
      <c r="T899" s="17"/>
      <c r="U899" s="17"/>
      <c r="V899" s="17"/>
    </row>
    <row r="900" spans="6:22" ht="13.2">
      <c r="F900" s="69"/>
      <c r="R900" s="17"/>
      <c r="S900" s="17"/>
      <c r="T900" s="17"/>
      <c r="U900" s="17"/>
      <c r="V900" s="17"/>
    </row>
    <row r="901" spans="6:22" ht="13.2">
      <c r="F901" s="69"/>
      <c r="R901" s="17"/>
      <c r="S901" s="17"/>
      <c r="T901" s="17"/>
      <c r="U901" s="17"/>
      <c r="V901" s="17"/>
    </row>
    <row r="902" spans="6:22" ht="13.2">
      <c r="F902" s="69"/>
      <c r="R902" s="17"/>
      <c r="S902" s="17"/>
      <c r="T902" s="17"/>
      <c r="U902" s="17"/>
      <c r="V902" s="17"/>
    </row>
    <row r="903" spans="6:22" ht="13.2">
      <c r="F903" s="69"/>
      <c r="R903" s="17"/>
      <c r="S903" s="17"/>
      <c r="T903" s="17"/>
      <c r="U903" s="17"/>
      <c r="V903" s="17"/>
    </row>
    <row r="904" spans="6:22" ht="13.2">
      <c r="F904" s="69"/>
      <c r="R904" s="17"/>
      <c r="S904" s="17"/>
      <c r="T904" s="17"/>
      <c r="U904" s="17"/>
      <c r="V904" s="17"/>
    </row>
    <row r="905" spans="6:22" ht="13.2">
      <c r="F905" s="69"/>
      <c r="R905" s="17"/>
      <c r="S905" s="17"/>
      <c r="T905" s="17"/>
      <c r="U905" s="17"/>
      <c r="V905" s="17"/>
    </row>
    <row r="906" spans="6:22" ht="13.2">
      <c r="F906" s="69"/>
      <c r="R906" s="17"/>
      <c r="S906" s="17"/>
      <c r="T906" s="17"/>
      <c r="U906" s="17"/>
      <c r="V906" s="17"/>
    </row>
    <row r="907" spans="6:22" ht="13.2">
      <c r="F907" s="69"/>
      <c r="R907" s="17"/>
      <c r="S907" s="17"/>
      <c r="T907" s="17"/>
      <c r="U907" s="17"/>
      <c r="V907" s="17"/>
    </row>
    <row r="908" spans="6:22" ht="13.2">
      <c r="F908" s="69"/>
      <c r="R908" s="17"/>
      <c r="S908" s="17"/>
      <c r="T908" s="17"/>
      <c r="U908" s="17"/>
      <c r="V908" s="17"/>
    </row>
    <row r="909" spans="6:22" ht="13.2">
      <c r="F909" s="69"/>
      <c r="R909" s="17"/>
      <c r="S909" s="17"/>
      <c r="T909" s="17"/>
      <c r="U909" s="17"/>
      <c r="V909" s="17"/>
    </row>
    <row r="910" spans="6:22" ht="13.2">
      <c r="F910" s="69"/>
      <c r="R910" s="17"/>
      <c r="S910" s="17"/>
      <c r="T910" s="17"/>
      <c r="U910" s="17"/>
      <c r="V910" s="17"/>
    </row>
    <row r="911" spans="6:22" ht="13.2">
      <c r="F911" s="69"/>
      <c r="R911" s="17"/>
      <c r="S911" s="17"/>
      <c r="T911" s="17"/>
      <c r="U911" s="17"/>
      <c r="V911" s="17"/>
    </row>
    <row r="912" spans="6:22" ht="13.2">
      <c r="F912" s="69"/>
      <c r="R912" s="17"/>
      <c r="S912" s="17"/>
      <c r="T912" s="17"/>
      <c r="U912" s="17"/>
      <c r="V912" s="17"/>
    </row>
    <row r="913" spans="6:22" ht="13.2">
      <c r="F913" s="69"/>
      <c r="R913" s="17"/>
      <c r="S913" s="17"/>
      <c r="T913" s="17"/>
      <c r="U913" s="17"/>
      <c r="V913" s="17"/>
    </row>
    <row r="914" spans="6:22" ht="13.2">
      <c r="F914" s="69"/>
      <c r="R914" s="17"/>
      <c r="S914" s="17"/>
      <c r="T914" s="17"/>
      <c r="U914" s="17"/>
      <c r="V914" s="17"/>
    </row>
    <row r="915" spans="6:22" ht="13.2">
      <c r="F915" s="69"/>
      <c r="R915" s="17"/>
      <c r="S915" s="17"/>
      <c r="T915" s="17"/>
      <c r="U915" s="17"/>
      <c r="V915" s="17"/>
    </row>
    <row r="916" spans="6:22" ht="13.2">
      <c r="F916" s="69"/>
      <c r="R916" s="17"/>
      <c r="S916" s="17"/>
      <c r="T916" s="17"/>
      <c r="U916" s="17"/>
      <c r="V916" s="17"/>
    </row>
    <row r="917" spans="6:22" ht="13.2">
      <c r="F917" s="69"/>
      <c r="R917" s="17"/>
      <c r="S917" s="17"/>
      <c r="T917" s="17"/>
      <c r="U917" s="17"/>
      <c r="V917" s="17"/>
    </row>
    <row r="918" spans="6:22" ht="13.2">
      <c r="F918" s="69"/>
      <c r="R918" s="17"/>
      <c r="S918" s="17"/>
      <c r="T918" s="17"/>
      <c r="U918" s="17"/>
      <c r="V918" s="17"/>
    </row>
    <row r="919" spans="6:22" ht="13.2">
      <c r="F919" s="69"/>
      <c r="R919" s="17"/>
      <c r="S919" s="17"/>
      <c r="T919" s="17"/>
      <c r="U919" s="17"/>
      <c r="V919" s="17"/>
    </row>
    <row r="920" spans="6:22" ht="13.2">
      <c r="F920" s="69"/>
      <c r="R920" s="17"/>
      <c r="S920" s="17"/>
      <c r="T920" s="17"/>
      <c r="U920" s="17"/>
      <c r="V920" s="17"/>
    </row>
    <row r="921" spans="6:22" ht="13.2">
      <c r="F921" s="69"/>
      <c r="R921" s="17"/>
      <c r="S921" s="17"/>
      <c r="T921" s="17"/>
      <c r="U921" s="17"/>
      <c r="V921" s="17"/>
    </row>
    <row r="922" spans="6:22" ht="13.2">
      <c r="F922" s="69"/>
      <c r="R922" s="17"/>
      <c r="S922" s="17"/>
      <c r="T922" s="17"/>
      <c r="U922" s="17"/>
      <c r="V922" s="17"/>
    </row>
    <row r="923" spans="6:22" ht="13.2">
      <c r="F923" s="69"/>
      <c r="R923" s="17"/>
      <c r="S923" s="17"/>
      <c r="T923" s="17"/>
      <c r="U923" s="17"/>
      <c r="V923" s="17"/>
    </row>
    <row r="924" spans="6:22" ht="13.2">
      <c r="F924" s="69"/>
      <c r="R924" s="17"/>
      <c r="S924" s="17"/>
      <c r="T924" s="17"/>
      <c r="U924" s="17"/>
      <c r="V924" s="17"/>
    </row>
    <row r="925" spans="6:22" ht="13.2">
      <c r="F925" s="69"/>
      <c r="R925" s="17"/>
      <c r="S925" s="17"/>
      <c r="T925" s="17"/>
      <c r="U925" s="17"/>
      <c r="V925" s="17"/>
    </row>
    <row r="926" spans="6:22" ht="13.2">
      <c r="F926" s="69"/>
      <c r="R926" s="17"/>
      <c r="S926" s="17"/>
      <c r="T926" s="17"/>
      <c r="U926" s="17"/>
      <c r="V926" s="17"/>
    </row>
    <row r="927" spans="6:22" ht="13.2">
      <c r="F927" s="69"/>
      <c r="R927" s="17"/>
      <c r="S927" s="17"/>
      <c r="T927" s="17"/>
      <c r="U927" s="17"/>
      <c r="V927" s="17"/>
    </row>
    <row r="928" spans="6:22" ht="13.2">
      <c r="F928" s="69"/>
      <c r="R928" s="17"/>
      <c r="S928" s="17"/>
      <c r="T928" s="17"/>
      <c r="U928" s="17"/>
      <c r="V928" s="17"/>
    </row>
    <row r="929" spans="6:22" ht="13.2">
      <c r="F929" s="69"/>
      <c r="R929" s="17"/>
      <c r="S929" s="17"/>
      <c r="T929" s="17"/>
      <c r="U929" s="17"/>
      <c r="V929" s="17"/>
    </row>
    <row r="930" spans="6:22" ht="13.2">
      <c r="F930" s="69"/>
      <c r="R930" s="17"/>
      <c r="S930" s="17"/>
      <c r="T930" s="17"/>
      <c r="U930" s="17"/>
      <c r="V930" s="17"/>
    </row>
    <row r="931" spans="6:22" ht="13.2">
      <c r="F931" s="69"/>
      <c r="R931" s="17"/>
      <c r="S931" s="17"/>
      <c r="T931" s="17"/>
      <c r="U931" s="17"/>
      <c r="V931" s="17"/>
    </row>
    <row r="932" spans="6:22" ht="13.2">
      <c r="F932" s="69"/>
      <c r="R932" s="17"/>
      <c r="S932" s="17"/>
      <c r="T932" s="17"/>
      <c r="U932" s="17"/>
      <c r="V932" s="17"/>
    </row>
    <row r="933" spans="6:22" ht="13.2">
      <c r="F933" s="69"/>
      <c r="R933" s="17"/>
      <c r="S933" s="17"/>
      <c r="T933" s="17"/>
      <c r="U933" s="17"/>
      <c r="V933" s="17"/>
    </row>
    <row r="934" spans="6:22" ht="13.2">
      <c r="F934" s="69"/>
      <c r="R934" s="17"/>
      <c r="S934" s="17"/>
      <c r="T934" s="17"/>
      <c r="U934" s="17"/>
      <c r="V934" s="17"/>
    </row>
    <row r="935" spans="6:22" ht="13.2">
      <c r="F935" s="69"/>
      <c r="R935" s="17"/>
      <c r="S935" s="17"/>
      <c r="T935" s="17"/>
      <c r="U935" s="17"/>
      <c r="V935" s="17"/>
    </row>
    <row r="936" spans="6:22" ht="13.2">
      <c r="F936" s="69"/>
      <c r="R936" s="17"/>
      <c r="S936" s="17"/>
      <c r="T936" s="17"/>
      <c r="U936" s="17"/>
      <c r="V936" s="17"/>
    </row>
    <row r="937" spans="6:22" ht="13.2">
      <c r="F937" s="69"/>
      <c r="R937" s="17"/>
      <c r="S937" s="17"/>
      <c r="T937" s="17"/>
      <c r="U937" s="17"/>
      <c r="V937" s="17"/>
    </row>
    <row r="938" spans="6:22" ht="13.2">
      <c r="F938" s="69"/>
      <c r="R938" s="17"/>
      <c r="S938" s="17"/>
      <c r="T938" s="17"/>
      <c r="U938" s="17"/>
      <c r="V938" s="17"/>
    </row>
    <row r="939" spans="6:22" ht="13.2">
      <c r="F939" s="69"/>
      <c r="R939" s="17"/>
      <c r="S939" s="17"/>
      <c r="T939" s="17"/>
      <c r="U939" s="17"/>
      <c r="V939" s="17"/>
    </row>
    <row r="940" spans="6:22" ht="13.2">
      <c r="F940" s="69"/>
      <c r="R940" s="17"/>
      <c r="S940" s="17"/>
      <c r="T940" s="17"/>
      <c r="U940" s="17"/>
      <c r="V940" s="17"/>
    </row>
    <row r="941" spans="6:22" ht="13.2">
      <c r="F941" s="69"/>
      <c r="R941" s="17"/>
      <c r="S941" s="17"/>
      <c r="T941" s="17"/>
      <c r="U941" s="17"/>
      <c r="V941" s="17"/>
    </row>
    <row r="942" spans="6:22" ht="13.2">
      <c r="F942" s="69"/>
      <c r="R942" s="17"/>
      <c r="S942" s="17"/>
      <c r="T942" s="17"/>
      <c r="U942" s="17"/>
      <c r="V942" s="17"/>
    </row>
    <row r="943" spans="6:22" ht="13.2">
      <c r="F943" s="69"/>
      <c r="R943" s="17"/>
      <c r="S943" s="17"/>
      <c r="T943" s="17"/>
      <c r="U943" s="17"/>
      <c r="V943" s="17"/>
    </row>
    <row r="944" spans="6:22" ht="13.2">
      <c r="F944" s="69"/>
      <c r="R944" s="17"/>
      <c r="S944" s="17"/>
      <c r="T944" s="17"/>
      <c r="U944" s="17"/>
      <c r="V944" s="17"/>
    </row>
    <row r="945" spans="6:22" ht="13.2">
      <c r="F945" s="69"/>
      <c r="R945" s="17"/>
      <c r="S945" s="17"/>
      <c r="T945" s="17"/>
      <c r="U945" s="17"/>
      <c r="V945" s="17"/>
    </row>
    <row r="946" spans="6:22" ht="13.2">
      <c r="F946" s="69"/>
      <c r="R946" s="17"/>
      <c r="S946" s="17"/>
      <c r="T946" s="17"/>
      <c r="U946" s="17"/>
      <c r="V946" s="17"/>
    </row>
    <row r="947" spans="6:22" ht="13.2">
      <c r="F947" s="69"/>
      <c r="R947" s="17"/>
      <c r="S947" s="17"/>
      <c r="T947" s="17"/>
      <c r="U947" s="17"/>
      <c r="V947" s="17"/>
    </row>
    <row r="948" spans="6:22" ht="13.2">
      <c r="F948" s="69"/>
      <c r="R948" s="17"/>
      <c r="S948" s="17"/>
      <c r="T948" s="17"/>
      <c r="U948" s="17"/>
      <c r="V948" s="17"/>
    </row>
    <row r="949" spans="6:22" ht="13.2">
      <c r="F949" s="69"/>
      <c r="R949" s="17"/>
      <c r="S949" s="17"/>
      <c r="T949" s="17"/>
      <c r="U949" s="17"/>
      <c r="V949" s="17"/>
    </row>
    <row r="950" spans="6:22" ht="13.2">
      <c r="F950" s="69"/>
      <c r="R950" s="17"/>
      <c r="S950" s="17"/>
      <c r="T950" s="17"/>
      <c r="U950" s="17"/>
      <c r="V950" s="17"/>
    </row>
    <row r="951" spans="6:22" ht="13.2">
      <c r="F951" s="69"/>
      <c r="R951" s="17"/>
      <c r="S951" s="17"/>
      <c r="T951" s="17"/>
      <c r="U951" s="17"/>
      <c r="V951" s="17"/>
    </row>
    <row r="952" spans="6:22" ht="13.2">
      <c r="F952" s="69"/>
      <c r="R952" s="17"/>
      <c r="S952" s="17"/>
      <c r="T952" s="17"/>
      <c r="U952" s="17"/>
      <c r="V952" s="17"/>
    </row>
    <row r="953" spans="6:22" ht="13.2">
      <c r="F953" s="69"/>
      <c r="R953" s="17"/>
      <c r="S953" s="17"/>
      <c r="T953" s="17"/>
      <c r="U953" s="17"/>
      <c r="V953" s="17"/>
    </row>
    <row r="954" spans="6:22" ht="13.2">
      <c r="F954" s="69"/>
      <c r="R954" s="17"/>
      <c r="S954" s="17"/>
      <c r="T954" s="17"/>
      <c r="U954" s="17"/>
      <c r="V954" s="17"/>
    </row>
    <row r="955" spans="6:22" ht="13.2">
      <c r="F955" s="69"/>
      <c r="R955" s="17"/>
      <c r="S955" s="17"/>
      <c r="T955" s="17"/>
      <c r="U955" s="17"/>
      <c r="V955" s="17"/>
    </row>
    <row r="956" spans="6:22" ht="13.2">
      <c r="F956" s="69"/>
      <c r="R956" s="17"/>
      <c r="S956" s="17"/>
      <c r="T956" s="17"/>
      <c r="U956" s="17"/>
      <c r="V956" s="17"/>
    </row>
    <row r="957" spans="6:22" ht="13.2">
      <c r="F957" s="69"/>
      <c r="R957" s="17"/>
      <c r="S957" s="17"/>
      <c r="T957" s="17"/>
      <c r="U957" s="17"/>
      <c r="V957" s="17"/>
    </row>
    <row r="958" spans="6:22" ht="13.2">
      <c r="F958" s="69"/>
      <c r="R958" s="17"/>
      <c r="S958" s="17"/>
      <c r="T958" s="17"/>
      <c r="U958" s="17"/>
      <c r="V958" s="17"/>
    </row>
    <row r="959" spans="6:22" ht="13.2">
      <c r="F959" s="69"/>
      <c r="R959" s="17"/>
      <c r="S959" s="17"/>
      <c r="T959" s="17"/>
      <c r="U959" s="17"/>
      <c r="V959" s="17"/>
    </row>
    <row r="960" spans="6:22" ht="13.2">
      <c r="F960" s="69"/>
      <c r="R960" s="17"/>
      <c r="S960" s="17"/>
      <c r="T960" s="17"/>
      <c r="U960" s="17"/>
      <c r="V960" s="17"/>
    </row>
    <row r="961" spans="6:22" ht="13.2">
      <c r="F961" s="69"/>
      <c r="R961" s="17"/>
      <c r="S961" s="17"/>
      <c r="T961" s="17"/>
      <c r="U961" s="17"/>
      <c r="V961" s="17"/>
    </row>
    <row r="962" spans="6:22" ht="13.2">
      <c r="F962" s="69"/>
      <c r="R962" s="17"/>
      <c r="S962" s="17"/>
      <c r="T962" s="17"/>
      <c r="U962" s="17"/>
      <c r="V962" s="17"/>
    </row>
    <row r="963" spans="6:22" ht="13.2">
      <c r="F963" s="69"/>
      <c r="R963" s="17"/>
      <c r="S963" s="17"/>
      <c r="T963" s="17"/>
      <c r="U963" s="17"/>
      <c r="V963" s="17"/>
    </row>
    <row r="964" spans="6:22" ht="13.2">
      <c r="F964" s="69"/>
      <c r="R964" s="17"/>
      <c r="S964" s="17"/>
      <c r="T964" s="17"/>
      <c r="U964" s="17"/>
      <c r="V964" s="17"/>
    </row>
    <row r="965" spans="6:22" ht="13.2">
      <c r="F965" s="69"/>
      <c r="R965" s="17"/>
      <c r="S965" s="17"/>
      <c r="T965" s="17"/>
      <c r="U965" s="17"/>
      <c r="V965" s="17"/>
    </row>
    <row r="966" spans="6:22" ht="13.2">
      <c r="F966" s="69"/>
      <c r="R966" s="17"/>
      <c r="S966" s="17"/>
      <c r="T966" s="17"/>
      <c r="U966" s="17"/>
      <c r="V966" s="17"/>
    </row>
    <row r="967" spans="6:22" ht="13.2">
      <c r="F967" s="69"/>
      <c r="R967" s="17"/>
      <c r="S967" s="17"/>
      <c r="T967" s="17"/>
      <c r="U967" s="17"/>
      <c r="V967" s="17"/>
    </row>
    <row r="968" spans="6:22" ht="13.2">
      <c r="F968" s="69"/>
      <c r="R968" s="17"/>
      <c r="S968" s="17"/>
      <c r="T968" s="17"/>
      <c r="U968" s="17"/>
      <c r="V968" s="17"/>
    </row>
    <row r="969" spans="6:22" ht="13.2">
      <c r="F969" s="69"/>
      <c r="R969" s="17"/>
      <c r="S969" s="17"/>
      <c r="T969" s="17"/>
      <c r="U969" s="17"/>
      <c r="V969" s="17"/>
    </row>
    <row r="970" spans="6:22" ht="13.2">
      <c r="F970" s="69"/>
      <c r="R970" s="17"/>
      <c r="S970" s="17"/>
      <c r="T970" s="17"/>
      <c r="U970" s="17"/>
      <c r="V970" s="17"/>
    </row>
    <row r="971" spans="6:22" ht="13.2">
      <c r="F971" s="69"/>
      <c r="R971" s="17"/>
      <c r="S971" s="17"/>
      <c r="T971" s="17"/>
      <c r="U971" s="17"/>
      <c r="V971" s="17"/>
    </row>
    <row r="972" spans="6:22" ht="13.2">
      <c r="F972" s="69"/>
      <c r="R972" s="17"/>
      <c r="S972" s="17"/>
      <c r="T972" s="17"/>
      <c r="U972" s="17"/>
      <c r="V972" s="17"/>
    </row>
    <row r="973" spans="6:22" ht="13.2">
      <c r="F973" s="69"/>
      <c r="R973" s="17"/>
      <c r="S973" s="17"/>
      <c r="T973" s="17"/>
      <c r="U973" s="17"/>
      <c r="V973" s="17"/>
    </row>
    <row r="974" spans="6:22" ht="13.2">
      <c r="F974" s="69"/>
      <c r="R974" s="17"/>
      <c r="S974" s="17"/>
      <c r="T974" s="17"/>
      <c r="U974" s="17"/>
      <c r="V974" s="17"/>
    </row>
    <row r="975" spans="6:22" ht="13.2">
      <c r="F975" s="69"/>
      <c r="R975" s="17"/>
      <c r="S975" s="17"/>
      <c r="T975" s="17"/>
      <c r="U975" s="17"/>
      <c r="V975" s="17"/>
    </row>
    <row r="976" spans="6:22" ht="13.2">
      <c r="F976" s="69"/>
      <c r="R976" s="17"/>
      <c r="S976" s="17"/>
      <c r="T976" s="17"/>
      <c r="U976" s="17"/>
      <c r="V976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Q2757"/>
  <sheetViews>
    <sheetView topLeftCell="A36" workbookViewId="0">
      <selection activeCell="D2" sqref="D2:D42"/>
    </sheetView>
  </sheetViews>
  <sheetFormatPr baseColWidth="10" defaultColWidth="12.6640625" defaultRowHeight="15.75" customHeight="1"/>
  <cols>
    <col min="1" max="1" width="18.109375" customWidth="1"/>
    <col min="2" max="2" width="26.44140625" customWidth="1"/>
    <col min="3" max="3" width="12.44140625" customWidth="1"/>
    <col min="4" max="4" width="10.21875" customWidth="1"/>
    <col min="5" max="5" width="8.77734375" customWidth="1"/>
    <col min="7" max="7" width="19.88671875" customWidth="1"/>
  </cols>
  <sheetData>
    <row r="1" spans="1:8" ht="15.6">
      <c r="A1" s="11" t="s">
        <v>1</v>
      </c>
      <c r="B1" s="13" t="s">
        <v>15</v>
      </c>
      <c r="C1" s="13" t="s">
        <v>16</v>
      </c>
      <c r="D1" s="15" t="s">
        <v>17</v>
      </c>
      <c r="E1" s="16" t="s">
        <v>18</v>
      </c>
      <c r="F1" s="18" t="s">
        <v>19</v>
      </c>
      <c r="G1" s="18" t="s">
        <v>20</v>
      </c>
      <c r="H1" s="19" t="s">
        <v>21</v>
      </c>
    </row>
    <row r="2" spans="1:8" ht="13.8">
      <c r="A2" s="20" t="s">
        <v>14</v>
      </c>
      <c r="B2" s="21" t="s">
        <v>23</v>
      </c>
      <c r="C2" s="22">
        <v>466745</v>
      </c>
      <c r="D2" s="23">
        <v>49</v>
      </c>
      <c r="E2" s="24">
        <v>30.68</v>
      </c>
      <c r="F2" s="25">
        <v>1503.32</v>
      </c>
      <c r="G2" s="26">
        <v>7313465106297</v>
      </c>
    </row>
    <row r="3" spans="1:8" ht="13.8">
      <c r="A3" s="20" t="s">
        <v>14</v>
      </c>
      <c r="B3" s="27" t="s">
        <v>25</v>
      </c>
      <c r="C3" s="28">
        <v>428744</v>
      </c>
      <c r="D3" s="23">
        <v>2</v>
      </c>
      <c r="E3" s="29">
        <v>94.41</v>
      </c>
      <c r="F3" s="25">
        <v>188.82</v>
      </c>
      <c r="G3" s="26">
        <v>7313460808158</v>
      </c>
    </row>
    <row r="4" spans="1:8" ht="13.8">
      <c r="A4" s="20" t="s">
        <v>14</v>
      </c>
      <c r="B4" s="27" t="s">
        <v>27</v>
      </c>
      <c r="C4" s="28">
        <v>753345</v>
      </c>
      <c r="D4" s="23">
        <v>2</v>
      </c>
      <c r="E4" s="29">
        <v>78.73</v>
      </c>
      <c r="F4" s="25">
        <v>157.46</v>
      </c>
      <c r="G4" s="26">
        <v>7313469226038</v>
      </c>
    </row>
    <row r="5" spans="1:8" ht="13.8">
      <c r="A5" s="20" t="s">
        <v>14</v>
      </c>
      <c r="B5" s="27" t="s">
        <v>28</v>
      </c>
      <c r="C5" s="28">
        <v>466746</v>
      </c>
      <c r="D5" s="23">
        <v>10</v>
      </c>
      <c r="E5" s="29">
        <v>28.34</v>
      </c>
      <c r="F5" s="25">
        <v>283.39999999999998</v>
      </c>
      <c r="G5" s="26">
        <v>7313465980002</v>
      </c>
    </row>
    <row r="6" spans="1:8" ht="13.8">
      <c r="A6" s="20" t="s">
        <v>14</v>
      </c>
      <c r="B6" s="27" t="s">
        <v>30</v>
      </c>
      <c r="C6" s="28">
        <v>229405</v>
      </c>
      <c r="D6" s="23">
        <v>4</v>
      </c>
      <c r="E6" s="29">
        <v>49</v>
      </c>
      <c r="F6" s="25">
        <v>196</v>
      </c>
      <c r="G6" s="26">
        <v>4051661010866</v>
      </c>
    </row>
    <row r="7" spans="1:8" ht="13.8">
      <c r="A7" s="20" t="s">
        <v>14</v>
      </c>
      <c r="B7" s="27" t="s">
        <v>32</v>
      </c>
      <c r="C7" s="28"/>
      <c r="D7" s="23">
        <v>3</v>
      </c>
      <c r="E7" s="29">
        <v>15.4</v>
      </c>
      <c r="F7" s="25">
        <v>46.2</v>
      </c>
      <c r="G7" s="26">
        <v>4051661010781</v>
      </c>
    </row>
    <row r="8" spans="1:8" ht="13.8">
      <c r="A8" s="20" t="s">
        <v>14</v>
      </c>
      <c r="B8" s="27" t="s">
        <v>33</v>
      </c>
      <c r="C8" s="28">
        <v>5000552</v>
      </c>
      <c r="D8" s="23">
        <v>2</v>
      </c>
      <c r="E8" s="29">
        <v>50.88</v>
      </c>
      <c r="F8" s="25">
        <v>101.76</v>
      </c>
      <c r="G8" s="26">
        <v>4051661018473</v>
      </c>
    </row>
    <row r="9" spans="1:8" ht="13.8">
      <c r="A9" s="20" t="s">
        <v>14</v>
      </c>
      <c r="B9" s="27" t="s">
        <v>35</v>
      </c>
      <c r="C9" s="28">
        <v>24812500</v>
      </c>
      <c r="D9" s="23">
        <v>4</v>
      </c>
      <c r="E9" s="29">
        <v>20.28</v>
      </c>
      <c r="F9" s="25">
        <v>81.12</v>
      </c>
      <c r="G9" s="26">
        <v>7313468125004</v>
      </c>
    </row>
    <row r="10" spans="1:8" ht="13.8">
      <c r="A10" s="20" t="s">
        <v>14</v>
      </c>
      <c r="B10" s="27" t="s">
        <v>37</v>
      </c>
      <c r="C10" s="28">
        <v>21310301</v>
      </c>
      <c r="D10" s="23">
        <v>26</v>
      </c>
      <c r="E10" s="29">
        <v>17.100000000000001</v>
      </c>
      <c r="F10" s="25">
        <v>444.6</v>
      </c>
      <c r="G10" s="26">
        <v>7313463103014</v>
      </c>
    </row>
    <row r="11" spans="1:8" ht="13.8">
      <c r="A11" s="20" t="s">
        <v>14</v>
      </c>
      <c r="B11" s="27" t="s">
        <v>39</v>
      </c>
      <c r="C11" s="28">
        <v>10527091</v>
      </c>
      <c r="D11" s="23">
        <v>15</v>
      </c>
      <c r="E11" s="29">
        <v>19.52</v>
      </c>
      <c r="F11" s="25">
        <v>292.8</v>
      </c>
      <c r="G11" s="26">
        <v>3067335358425</v>
      </c>
    </row>
    <row r="12" spans="1:8" ht="13.8">
      <c r="A12" s="20" t="s">
        <v>14</v>
      </c>
      <c r="B12" s="27" t="s">
        <v>40</v>
      </c>
      <c r="C12" s="28">
        <v>24862200</v>
      </c>
      <c r="D12" s="23">
        <v>11</v>
      </c>
      <c r="E12" s="31">
        <v>11.87</v>
      </c>
      <c r="F12" s="25">
        <v>130.57</v>
      </c>
      <c r="G12" s="26">
        <v>7313468622008</v>
      </c>
    </row>
    <row r="13" spans="1:8" ht="13.8">
      <c r="A13" s="20" t="s">
        <v>14</v>
      </c>
      <c r="B13" s="27" t="s">
        <v>42</v>
      </c>
      <c r="C13" s="28">
        <v>11825700</v>
      </c>
      <c r="D13" s="23">
        <v>24</v>
      </c>
      <c r="E13" s="31">
        <v>16.98</v>
      </c>
      <c r="F13" s="25">
        <v>407.52</v>
      </c>
      <c r="G13" s="26">
        <v>7313469013010</v>
      </c>
    </row>
    <row r="14" spans="1:8" ht="13.8">
      <c r="A14" s="20" t="s">
        <v>14</v>
      </c>
      <c r="B14" s="27" t="s">
        <v>44</v>
      </c>
      <c r="C14" s="33">
        <v>24861800</v>
      </c>
      <c r="D14" s="23">
        <v>2</v>
      </c>
      <c r="E14" s="34">
        <v>3.14</v>
      </c>
      <c r="F14" s="25">
        <v>6.28</v>
      </c>
      <c r="G14" s="26">
        <v>7313468618001</v>
      </c>
    </row>
    <row r="15" spans="1:8" ht="13.8">
      <c r="A15" s="20" t="s">
        <v>14</v>
      </c>
      <c r="B15" s="27" t="s">
        <v>45</v>
      </c>
      <c r="C15" s="35">
        <v>24861300</v>
      </c>
      <c r="D15" s="23">
        <v>8</v>
      </c>
      <c r="E15" s="31">
        <v>0.98</v>
      </c>
      <c r="F15" s="25">
        <v>7.84</v>
      </c>
      <c r="G15" s="26">
        <v>7313468613006</v>
      </c>
    </row>
    <row r="16" spans="1:8" ht="13.8">
      <c r="A16" s="20" t="s">
        <v>14</v>
      </c>
      <c r="B16" s="27" t="s">
        <v>47</v>
      </c>
      <c r="C16" s="28">
        <v>24855600</v>
      </c>
      <c r="D16" s="23">
        <v>4</v>
      </c>
      <c r="E16" s="31">
        <v>0.97</v>
      </c>
      <c r="F16" s="25">
        <v>3.88</v>
      </c>
      <c r="G16" s="26">
        <v>7313468556006</v>
      </c>
    </row>
    <row r="17" spans="1:7" ht="13.8">
      <c r="A17" s="20" t="s">
        <v>14</v>
      </c>
      <c r="B17" s="27" t="s">
        <v>49</v>
      </c>
      <c r="C17" s="28">
        <v>24863000</v>
      </c>
      <c r="D17" s="23">
        <v>4</v>
      </c>
      <c r="E17" s="31">
        <v>2.96</v>
      </c>
      <c r="F17" s="25">
        <v>11.84</v>
      </c>
      <c r="G17" s="26">
        <v>7313468630003</v>
      </c>
    </row>
    <row r="18" spans="1:7" ht="13.8">
      <c r="A18" s="20" t="s">
        <v>14</v>
      </c>
      <c r="B18" s="27" t="s">
        <v>50</v>
      </c>
      <c r="C18" s="28">
        <v>5001123</v>
      </c>
      <c r="D18" s="23">
        <v>4</v>
      </c>
      <c r="E18" s="31">
        <v>9.2899999999999991</v>
      </c>
      <c r="F18" s="25">
        <v>37.159999999999997</v>
      </c>
      <c r="G18" s="26">
        <v>4051661028205</v>
      </c>
    </row>
    <row r="19" spans="1:7" ht="13.8">
      <c r="A19" s="20" t="s">
        <v>14</v>
      </c>
      <c r="B19" s="27" t="s">
        <v>52</v>
      </c>
      <c r="C19" s="28">
        <v>24890300</v>
      </c>
      <c r="D19" s="23">
        <v>1</v>
      </c>
      <c r="E19" s="31">
        <v>27.49</v>
      </c>
      <c r="F19" s="25">
        <v>27.49</v>
      </c>
      <c r="G19" s="26">
        <v>7313468903008</v>
      </c>
    </row>
    <row r="20" spans="1:7" ht="13.8">
      <c r="A20" s="20" t="s">
        <v>14</v>
      </c>
      <c r="B20" s="27" t="s">
        <v>53</v>
      </c>
      <c r="C20" s="28">
        <v>24867800</v>
      </c>
      <c r="D20" s="23">
        <v>4</v>
      </c>
      <c r="E20" s="31">
        <v>11.76</v>
      </c>
      <c r="F20" s="25">
        <v>47.04</v>
      </c>
      <c r="G20" s="26">
        <v>7313468678005</v>
      </c>
    </row>
    <row r="21" spans="1:7" ht="13.8">
      <c r="A21" s="20" t="s">
        <v>14</v>
      </c>
      <c r="B21" s="27" t="s">
        <v>55</v>
      </c>
      <c r="C21" s="28">
        <v>11775480</v>
      </c>
      <c r="D21" s="23">
        <v>1</v>
      </c>
      <c r="E21" s="31">
        <v>4.99</v>
      </c>
      <c r="F21" s="25">
        <v>4.99</v>
      </c>
      <c r="G21" s="26">
        <v>3067337321441</v>
      </c>
    </row>
    <row r="22" spans="1:7" ht="13.8">
      <c r="A22" s="20" t="s">
        <v>14</v>
      </c>
      <c r="B22" s="27" t="s">
        <v>57</v>
      </c>
      <c r="C22" s="28">
        <v>24870700</v>
      </c>
      <c r="D22" s="23">
        <v>3</v>
      </c>
      <c r="E22" s="31">
        <v>9</v>
      </c>
      <c r="F22" s="25">
        <v>27</v>
      </c>
      <c r="G22" s="26">
        <v>7313468707002</v>
      </c>
    </row>
    <row r="23" spans="1:7" ht="13.8">
      <c r="A23" s="20" t="s">
        <v>14</v>
      </c>
      <c r="B23" s="37" t="s">
        <v>59</v>
      </c>
      <c r="C23" s="22">
        <v>24860100</v>
      </c>
      <c r="D23" s="23">
        <v>3</v>
      </c>
      <c r="E23" s="31">
        <v>14.94</v>
      </c>
      <c r="F23" s="25">
        <v>44.82</v>
      </c>
      <c r="G23" s="26">
        <v>7313468601003</v>
      </c>
    </row>
    <row r="24" spans="1:7" ht="13.8">
      <c r="A24" s="20" t="s">
        <v>14</v>
      </c>
      <c r="B24" s="27" t="s">
        <v>61</v>
      </c>
      <c r="C24" s="28">
        <v>24869600</v>
      </c>
      <c r="D24" s="23">
        <v>15</v>
      </c>
      <c r="E24" s="31">
        <v>2.23</v>
      </c>
      <c r="F24" s="25">
        <v>33.450000000000003</v>
      </c>
      <c r="G24" s="26">
        <v>7313468696009</v>
      </c>
    </row>
    <row r="25" spans="1:7" ht="13.8">
      <c r="A25" s="20" t="s">
        <v>14</v>
      </c>
      <c r="B25" s="27" t="s">
        <v>63</v>
      </c>
      <c r="C25" s="28">
        <v>24858500</v>
      </c>
      <c r="D25" s="23">
        <v>24</v>
      </c>
      <c r="E25" s="31">
        <v>4.62</v>
      </c>
      <c r="F25" s="25">
        <v>110.88</v>
      </c>
      <c r="G25" s="26">
        <v>7313468585006</v>
      </c>
    </row>
    <row r="26" spans="1:7" ht="13.8">
      <c r="A26" s="20" t="s">
        <v>14</v>
      </c>
      <c r="B26" s="27" t="s">
        <v>65</v>
      </c>
      <c r="C26" s="28">
        <v>24869400</v>
      </c>
      <c r="D26" s="23">
        <v>9</v>
      </c>
      <c r="E26" s="31">
        <v>3.64</v>
      </c>
      <c r="F26" s="25">
        <v>32.76</v>
      </c>
      <c r="G26" s="26">
        <v>7313468694005</v>
      </c>
    </row>
    <row r="27" spans="1:7" ht="13.8">
      <c r="A27" s="20" t="s">
        <v>14</v>
      </c>
      <c r="B27" s="27" t="s">
        <v>67</v>
      </c>
      <c r="C27" s="28">
        <v>11830700</v>
      </c>
      <c r="D27" s="23">
        <v>5</v>
      </c>
      <c r="E27" s="31">
        <v>15.47</v>
      </c>
      <c r="F27" s="25">
        <v>77.349999999999994</v>
      </c>
      <c r="G27" s="26">
        <v>7313469013034</v>
      </c>
    </row>
    <row r="28" spans="1:7" ht="13.8">
      <c r="A28" s="20" t="s">
        <v>14</v>
      </c>
      <c r="B28" s="27" t="s">
        <v>69</v>
      </c>
      <c r="C28" s="28">
        <v>11835600</v>
      </c>
      <c r="D28" s="23">
        <v>10</v>
      </c>
      <c r="E28" s="31">
        <v>19.48</v>
      </c>
      <c r="F28" s="25">
        <v>194.8</v>
      </c>
      <c r="G28" s="26">
        <v>7313469013065</v>
      </c>
    </row>
    <row r="29" spans="1:7" ht="13.8">
      <c r="A29" s="20" t="s">
        <v>14</v>
      </c>
      <c r="B29" s="27" t="s">
        <v>73</v>
      </c>
      <c r="C29" s="28">
        <v>11840600</v>
      </c>
      <c r="D29" s="23">
        <v>8</v>
      </c>
      <c r="E29" s="31">
        <v>26.58</v>
      </c>
      <c r="F29" s="25">
        <v>212.64</v>
      </c>
      <c r="G29" s="26">
        <v>7313469013089</v>
      </c>
    </row>
    <row r="30" spans="1:7" ht="13.8">
      <c r="A30" s="20" t="s">
        <v>14</v>
      </c>
      <c r="B30" s="27" t="s">
        <v>75</v>
      </c>
      <c r="C30" s="28">
        <v>11720101</v>
      </c>
      <c r="D30" s="23">
        <v>7</v>
      </c>
      <c r="E30" s="31">
        <v>2.75</v>
      </c>
      <c r="F30" s="25">
        <v>19.25</v>
      </c>
      <c r="G30" s="26">
        <v>3067335330087</v>
      </c>
    </row>
    <row r="31" spans="1:7" ht="13.8">
      <c r="A31" s="20" t="s">
        <v>14</v>
      </c>
      <c r="B31" s="27" t="s">
        <v>77</v>
      </c>
      <c r="C31" s="28">
        <v>24869300</v>
      </c>
      <c r="D31" s="23">
        <v>3</v>
      </c>
      <c r="E31" s="31">
        <v>3.3</v>
      </c>
      <c r="F31" s="25">
        <v>9.9</v>
      </c>
      <c r="G31" s="26">
        <v>7313468693008</v>
      </c>
    </row>
    <row r="32" spans="1:7" ht="13.8">
      <c r="A32" s="20" t="s">
        <v>14</v>
      </c>
      <c r="B32" s="37" t="s">
        <v>80</v>
      </c>
      <c r="C32" s="22">
        <v>24862900</v>
      </c>
      <c r="D32" s="23">
        <v>4</v>
      </c>
      <c r="E32" s="31">
        <v>1.1599999999999999</v>
      </c>
      <c r="F32" s="25">
        <v>4.6399999999999997</v>
      </c>
      <c r="G32" s="26">
        <v>7313468629007</v>
      </c>
    </row>
    <row r="33" spans="1:7" ht="13.8">
      <c r="A33" s="20" t="s">
        <v>14</v>
      </c>
      <c r="B33" s="27" t="s">
        <v>81</v>
      </c>
      <c r="C33" s="28">
        <v>24869200</v>
      </c>
      <c r="D33" s="23">
        <v>5</v>
      </c>
      <c r="E33" s="31">
        <v>3.01</v>
      </c>
      <c r="F33" s="25">
        <v>15.05</v>
      </c>
      <c r="G33" s="26">
        <v>7313468692001</v>
      </c>
    </row>
    <row r="34" spans="1:7" ht="13.8">
      <c r="A34" s="20" t="s">
        <v>14</v>
      </c>
      <c r="B34" s="27" t="s">
        <v>84</v>
      </c>
      <c r="C34" s="28">
        <v>5000561</v>
      </c>
      <c r="D34" s="23">
        <v>1</v>
      </c>
      <c r="E34" s="31">
        <v>3.73</v>
      </c>
      <c r="F34" s="25">
        <v>3.73</v>
      </c>
      <c r="G34" s="26">
        <v>4051661018923</v>
      </c>
    </row>
    <row r="35" spans="1:7" ht="13.8">
      <c r="A35" s="20" t="s">
        <v>14</v>
      </c>
      <c r="B35" s="27" t="s">
        <v>87</v>
      </c>
      <c r="C35" s="28">
        <v>20679850</v>
      </c>
      <c r="D35" s="23">
        <v>7</v>
      </c>
      <c r="E35" s="31">
        <v>19.48</v>
      </c>
      <c r="F35" s="25">
        <v>136.36000000000001</v>
      </c>
      <c r="G35" s="26">
        <v>7313466798507</v>
      </c>
    </row>
    <row r="36" spans="1:7" ht="13.8">
      <c r="A36" s="20" t="s">
        <v>14</v>
      </c>
      <c r="B36" s="27" t="s">
        <v>89</v>
      </c>
      <c r="C36" s="28">
        <v>23810801</v>
      </c>
      <c r="D36" s="23">
        <v>7</v>
      </c>
      <c r="E36" s="31">
        <v>15.38</v>
      </c>
      <c r="F36" s="25">
        <v>107.66</v>
      </c>
      <c r="G36" s="26">
        <v>7313464698618</v>
      </c>
    </row>
    <row r="37" spans="1:7" ht="13.8">
      <c r="A37" s="20" t="s">
        <v>14</v>
      </c>
      <c r="B37" s="27" t="s">
        <v>90</v>
      </c>
      <c r="C37" s="28">
        <v>24845300</v>
      </c>
      <c r="D37" s="23">
        <v>1</v>
      </c>
      <c r="E37" s="31">
        <v>8.6300000000000008</v>
      </c>
      <c r="F37" s="25">
        <v>8.6300000000000008</v>
      </c>
      <c r="G37" s="26">
        <v>7313468453008</v>
      </c>
    </row>
    <row r="38" spans="1:7" ht="13.8">
      <c r="A38" s="20" t="s">
        <v>14</v>
      </c>
      <c r="B38" s="27" t="s">
        <v>93</v>
      </c>
      <c r="C38" s="28">
        <v>24812500</v>
      </c>
      <c r="D38" s="23">
        <v>1</v>
      </c>
      <c r="E38" s="31">
        <v>20.28</v>
      </c>
      <c r="F38" s="25">
        <v>20.28</v>
      </c>
      <c r="G38" s="26">
        <v>7313468125004</v>
      </c>
    </row>
    <row r="39" spans="1:7" ht="13.8">
      <c r="A39" s="20" t="s">
        <v>14</v>
      </c>
      <c r="B39" s="27" t="s">
        <v>95</v>
      </c>
      <c r="C39" s="28">
        <v>50000890</v>
      </c>
      <c r="D39" s="23">
        <v>5</v>
      </c>
      <c r="E39" s="31">
        <v>39.590000000000003</v>
      </c>
      <c r="F39" s="25">
        <v>197.95</v>
      </c>
      <c r="G39" s="26">
        <v>4051661025372</v>
      </c>
    </row>
    <row r="40" spans="1:7" ht="13.8">
      <c r="A40" s="20" t="s">
        <v>14</v>
      </c>
      <c r="B40" s="27" t="s">
        <v>97</v>
      </c>
      <c r="C40" s="28">
        <v>5000268</v>
      </c>
      <c r="D40" s="23">
        <v>3</v>
      </c>
      <c r="E40" s="31">
        <v>7.35</v>
      </c>
      <c r="F40" s="25">
        <v>22.05</v>
      </c>
      <c r="G40" s="26">
        <v>4051661010576</v>
      </c>
    </row>
    <row r="41" spans="1:7" ht="13.8">
      <c r="A41" s="20" t="s">
        <v>14</v>
      </c>
      <c r="B41" s="27" t="s">
        <v>99</v>
      </c>
      <c r="C41" s="28">
        <v>24928000</v>
      </c>
      <c r="D41" s="23">
        <v>3</v>
      </c>
      <c r="E41" s="31">
        <v>16.989999999999998</v>
      </c>
      <c r="F41" s="25">
        <v>50.97</v>
      </c>
      <c r="G41" s="26">
        <v>7313469280009</v>
      </c>
    </row>
    <row r="42" spans="1:7" ht="13.8">
      <c r="A42" s="20" t="s">
        <v>14</v>
      </c>
      <c r="B42" s="27" t="s">
        <v>100</v>
      </c>
      <c r="C42" s="28">
        <v>20443950</v>
      </c>
      <c r="D42" s="23">
        <v>5</v>
      </c>
      <c r="E42" s="31">
        <v>47.78</v>
      </c>
      <c r="F42" s="25">
        <v>238.9</v>
      </c>
      <c r="G42" s="26">
        <v>7313464439501</v>
      </c>
    </row>
    <row r="43" spans="1:7" ht="13.8">
      <c r="A43" s="49" t="s">
        <v>102</v>
      </c>
      <c r="B43" s="21" t="s">
        <v>103</v>
      </c>
      <c r="C43" s="22" t="s">
        <v>104</v>
      </c>
      <c r="D43" s="23">
        <v>40</v>
      </c>
      <c r="E43" s="24">
        <v>5.99</v>
      </c>
      <c r="F43" s="25">
        <v>239.6</v>
      </c>
      <c r="G43" s="26">
        <v>4001895877131</v>
      </c>
    </row>
    <row r="44" spans="1:7" ht="13.8">
      <c r="A44" s="49" t="s">
        <v>102</v>
      </c>
      <c r="B44" s="27" t="s">
        <v>105</v>
      </c>
      <c r="C44" s="28">
        <v>50036</v>
      </c>
      <c r="D44" s="23">
        <v>40</v>
      </c>
      <c r="E44" s="29">
        <v>8.6199999999999992</v>
      </c>
      <c r="F44" s="25">
        <v>344.8</v>
      </c>
      <c r="G44" s="26">
        <v>4001895872815</v>
      </c>
    </row>
    <row r="45" spans="1:7" ht="13.8">
      <c r="A45" s="49" t="s">
        <v>102</v>
      </c>
      <c r="B45" s="27" t="s">
        <v>107</v>
      </c>
      <c r="C45" s="28" t="s">
        <v>108</v>
      </c>
      <c r="D45" s="23">
        <v>18</v>
      </c>
      <c r="E45" s="29">
        <v>13.78</v>
      </c>
      <c r="F45" s="25">
        <v>248.04</v>
      </c>
      <c r="G45" s="26">
        <v>4054596926103</v>
      </c>
    </row>
    <row r="46" spans="1:7" ht="13.8">
      <c r="A46" s="49" t="s">
        <v>102</v>
      </c>
      <c r="B46" s="27" t="s">
        <v>110</v>
      </c>
      <c r="C46" s="28"/>
      <c r="D46" s="23">
        <v>30</v>
      </c>
      <c r="E46" s="29">
        <v>18.2</v>
      </c>
      <c r="F46" s="25">
        <v>546</v>
      </c>
      <c r="G46" s="26">
        <v>4054596925953</v>
      </c>
    </row>
    <row r="47" spans="1:7" ht="13.8">
      <c r="A47" s="49" t="s">
        <v>102</v>
      </c>
      <c r="B47" s="27" t="s">
        <v>112</v>
      </c>
      <c r="C47" s="28"/>
      <c r="D47" s="23">
        <v>10</v>
      </c>
      <c r="E47" s="29">
        <v>8.99</v>
      </c>
      <c r="F47" s="25">
        <v>89.9</v>
      </c>
      <c r="G47" s="26">
        <v>21200466076</v>
      </c>
    </row>
    <row r="48" spans="1:7" ht="13.8">
      <c r="A48" s="49" t="s">
        <v>102</v>
      </c>
      <c r="B48" s="27" t="s">
        <v>113</v>
      </c>
      <c r="C48" s="28"/>
      <c r="D48" s="23">
        <v>5</v>
      </c>
      <c r="E48" s="29">
        <v>19.79</v>
      </c>
      <c r="F48" s="25">
        <v>98.95</v>
      </c>
      <c r="G48" s="26">
        <v>4054596926189</v>
      </c>
    </row>
    <row r="49" spans="1:7" ht="13.8">
      <c r="A49" s="49" t="s">
        <v>102</v>
      </c>
      <c r="B49" s="27" t="s">
        <v>116</v>
      </c>
      <c r="C49" s="28"/>
      <c r="D49" s="23">
        <v>18</v>
      </c>
      <c r="E49" s="29">
        <v>18.2</v>
      </c>
      <c r="F49" s="25">
        <v>327.60000000000002</v>
      </c>
      <c r="G49" s="26">
        <v>4054596926493</v>
      </c>
    </row>
    <row r="50" spans="1:7" ht="13.8">
      <c r="A50" s="49" t="s">
        <v>102</v>
      </c>
      <c r="B50" s="27" t="s">
        <v>117</v>
      </c>
      <c r="C50" s="28"/>
      <c r="D50" s="23">
        <v>14</v>
      </c>
      <c r="E50" s="29">
        <v>17.809999999999999</v>
      </c>
      <c r="F50" s="25">
        <v>249.34</v>
      </c>
      <c r="G50" s="26">
        <v>4054596926462</v>
      </c>
    </row>
    <row r="51" spans="1:7" ht="13.8">
      <c r="A51" s="49" t="s">
        <v>102</v>
      </c>
      <c r="B51" s="27" t="s">
        <v>118</v>
      </c>
      <c r="C51" s="28"/>
      <c r="D51" s="23">
        <v>8</v>
      </c>
      <c r="E51" s="29">
        <v>9.89</v>
      </c>
      <c r="F51" s="25">
        <v>79.12</v>
      </c>
      <c r="G51" s="26">
        <v>4054596926974</v>
      </c>
    </row>
    <row r="52" spans="1:7" ht="13.8">
      <c r="A52" s="49" t="s">
        <v>102</v>
      </c>
      <c r="B52" s="27" t="s">
        <v>119</v>
      </c>
      <c r="C52" s="28"/>
      <c r="D52" s="23">
        <v>12</v>
      </c>
      <c r="E52" s="29">
        <v>7.49</v>
      </c>
      <c r="F52" s="25">
        <v>89.88</v>
      </c>
      <c r="G52" s="26">
        <v>3134375014243</v>
      </c>
    </row>
    <row r="53" spans="1:7" ht="13.8">
      <c r="A53" s="49" t="s">
        <v>102</v>
      </c>
      <c r="B53" s="27" t="s">
        <v>120</v>
      </c>
      <c r="C53" s="28"/>
      <c r="D53" s="23">
        <v>1</v>
      </c>
      <c r="E53" s="31">
        <v>6.99</v>
      </c>
      <c r="F53" s="25">
        <v>6.99</v>
      </c>
      <c r="G53" s="26">
        <v>5114190613</v>
      </c>
    </row>
    <row r="54" spans="1:7" ht="13.8">
      <c r="A54" s="49" t="s">
        <v>102</v>
      </c>
      <c r="B54" s="27" t="s">
        <v>123</v>
      </c>
      <c r="C54" s="28"/>
      <c r="D54" s="23">
        <v>39</v>
      </c>
      <c r="E54" s="31">
        <v>16.27</v>
      </c>
      <c r="F54" s="25">
        <v>634.53</v>
      </c>
      <c r="G54" s="26">
        <v>4054596924529</v>
      </c>
    </row>
    <row r="55" spans="1:7" ht="13.8">
      <c r="A55" s="49" t="s">
        <v>102</v>
      </c>
      <c r="B55" s="27" t="s">
        <v>124</v>
      </c>
      <c r="C55" s="33"/>
      <c r="D55" s="23">
        <v>3</v>
      </c>
      <c r="E55" s="34">
        <v>24.74</v>
      </c>
      <c r="F55" s="25">
        <v>74.22</v>
      </c>
      <c r="G55" s="26">
        <v>4064035065577</v>
      </c>
    </row>
    <row r="56" spans="1:7" ht="13.8">
      <c r="A56" s="49" t="s">
        <v>102</v>
      </c>
      <c r="B56" s="27" t="s">
        <v>125</v>
      </c>
      <c r="C56" s="35"/>
      <c r="D56" s="23">
        <v>1</v>
      </c>
      <c r="E56" s="31">
        <v>25.51</v>
      </c>
      <c r="F56" s="25">
        <v>25.51</v>
      </c>
      <c r="G56" s="26">
        <v>4064035065775</v>
      </c>
    </row>
    <row r="57" spans="1:7" ht="13.8">
      <c r="A57" s="49" t="s">
        <v>102</v>
      </c>
      <c r="B57" s="27" t="s">
        <v>127</v>
      </c>
      <c r="C57" s="28"/>
      <c r="D57" s="23">
        <v>14</v>
      </c>
      <c r="E57" s="31">
        <v>8.48</v>
      </c>
      <c r="F57" s="25">
        <v>118.72</v>
      </c>
      <c r="G57" s="26">
        <v>63806085868</v>
      </c>
    </row>
    <row r="58" spans="1:7" ht="13.8">
      <c r="A58" s="49" t="s">
        <v>102</v>
      </c>
      <c r="B58" s="27" t="s">
        <v>129</v>
      </c>
      <c r="C58" s="28"/>
      <c r="D58" s="23">
        <v>10</v>
      </c>
      <c r="E58" s="31">
        <v>5.48</v>
      </c>
      <c r="F58" s="25">
        <v>54.8</v>
      </c>
      <c r="G58" s="26">
        <v>3134375317085</v>
      </c>
    </row>
    <row r="59" spans="1:7" ht="13.8">
      <c r="A59" s="49" t="s">
        <v>102</v>
      </c>
      <c r="B59" s="27" t="s">
        <v>132</v>
      </c>
      <c r="C59" s="28"/>
      <c r="D59" s="23">
        <v>17</v>
      </c>
      <c r="E59" s="31">
        <v>7.39</v>
      </c>
      <c r="F59" s="25">
        <v>125.63</v>
      </c>
      <c r="G59" s="26" t="s">
        <v>133</v>
      </c>
    </row>
    <row r="60" spans="1:7" ht="13.8">
      <c r="A60" s="49" t="s">
        <v>102</v>
      </c>
      <c r="B60" s="27" t="s">
        <v>134</v>
      </c>
      <c r="C60" s="28"/>
      <c r="D60" s="23">
        <v>10</v>
      </c>
      <c r="E60" s="31">
        <v>7.19</v>
      </c>
      <c r="F60" s="25">
        <v>71.900000000000006</v>
      </c>
      <c r="G60" s="26">
        <v>51141380469</v>
      </c>
    </row>
    <row r="61" spans="1:7" ht="13.8">
      <c r="A61" s="49" t="s">
        <v>102</v>
      </c>
      <c r="B61" s="27" t="s">
        <v>137</v>
      </c>
      <c r="C61" s="28"/>
      <c r="D61" s="23">
        <v>19</v>
      </c>
      <c r="E61" s="31">
        <v>2.97</v>
      </c>
      <c r="F61" s="25">
        <v>56.43</v>
      </c>
      <c r="G61" s="26">
        <v>4054596002722</v>
      </c>
    </row>
    <row r="62" spans="1:7" ht="13.8">
      <c r="A62" s="49" t="s">
        <v>102</v>
      </c>
      <c r="B62" s="27" t="s">
        <v>138</v>
      </c>
      <c r="C62" s="28">
        <v>119196</v>
      </c>
      <c r="D62" s="23">
        <v>8</v>
      </c>
      <c r="E62" s="31">
        <v>7</v>
      </c>
      <c r="F62" s="25">
        <v>56</v>
      </c>
      <c r="G62" s="26"/>
    </row>
    <row r="63" spans="1:7" ht="13.8">
      <c r="A63" s="49" t="s">
        <v>102</v>
      </c>
      <c r="B63" s="27" t="s">
        <v>141</v>
      </c>
      <c r="C63" s="28" t="s">
        <v>142</v>
      </c>
      <c r="D63" s="23">
        <v>20</v>
      </c>
      <c r="E63" s="31">
        <v>5.84</v>
      </c>
      <c r="F63" s="25">
        <v>116.8</v>
      </c>
      <c r="G63" s="26">
        <v>2120071883</v>
      </c>
    </row>
    <row r="64" spans="1:7" ht="13.8">
      <c r="A64" s="49" t="s">
        <v>102</v>
      </c>
      <c r="B64" s="37" t="s">
        <v>143</v>
      </c>
      <c r="C64" s="22"/>
      <c r="D64" s="23">
        <v>6</v>
      </c>
      <c r="E64" s="31">
        <v>5.99</v>
      </c>
      <c r="F64" s="25">
        <v>35.94</v>
      </c>
      <c r="G64" s="26">
        <v>2120097592</v>
      </c>
    </row>
    <row r="65" spans="1:7" ht="13.8">
      <c r="A65" s="49" t="s">
        <v>102</v>
      </c>
      <c r="B65" s="27" t="s">
        <v>141</v>
      </c>
      <c r="C65" s="28">
        <v>23164</v>
      </c>
      <c r="D65" s="23">
        <v>15</v>
      </c>
      <c r="E65" s="31">
        <v>3.59</v>
      </c>
      <c r="F65" s="25">
        <v>53.85</v>
      </c>
      <c r="G65" s="26">
        <v>2120070688</v>
      </c>
    </row>
    <row r="66" spans="1:7" ht="13.8">
      <c r="A66" s="49" t="s">
        <v>102</v>
      </c>
      <c r="B66" s="27" t="s">
        <v>144</v>
      </c>
      <c r="C66" s="28"/>
      <c r="D66" s="23">
        <v>17</v>
      </c>
      <c r="E66" s="31">
        <v>8.15</v>
      </c>
      <c r="F66" s="25">
        <v>138.55000000000001</v>
      </c>
      <c r="G66" s="26">
        <v>2120050878</v>
      </c>
    </row>
    <row r="67" spans="1:7" ht="13.8">
      <c r="A67" s="49" t="s">
        <v>102</v>
      </c>
      <c r="B67" s="27" t="s">
        <v>146</v>
      </c>
      <c r="C67" s="28"/>
      <c r="D67" s="23">
        <v>18</v>
      </c>
      <c r="E67" s="31">
        <v>8.15</v>
      </c>
      <c r="F67" s="25">
        <v>146.69999999999999</v>
      </c>
      <c r="G67" s="26">
        <v>2120051673</v>
      </c>
    </row>
    <row r="68" spans="1:7" ht="13.8">
      <c r="A68" s="49" t="s">
        <v>102</v>
      </c>
      <c r="B68" s="27" t="s">
        <v>147</v>
      </c>
      <c r="C68" s="28"/>
      <c r="D68" s="23">
        <v>13</v>
      </c>
      <c r="E68" s="31">
        <v>6.6</v>
      </c>
      <c r="F68" s="25">
        <v>85.8</v>
      </c>
      <c r="G68" s="26">
        <v>2120097592</v>
      </c>
    </row>
    <row r="69" spans="1:7" ht="13.8">
      <c r="A69" s="49" t="s">
        <v>102</v>
      </c>
      <c r="B69" s="27" t="s">
        <v>148</v>
      </c>
      <c r="C69" s="28"/>
      <c r="D69" s="23">
        <v>26</v>
      </c>
      <c r="E69" s="31">
        <v>8.26</v>
      </c>
      <c r="F69" s="25">
        <v>214.76</v>
      </c>
      <c r="G69" s="26">
        <v>2120059869</v>
      </c>
    </row>
    <row r="70" spans="1:7" ht="13.8">
      <c r="A70" s="49" t="s">
        <v>102</v>
      </c>
      <c r="B70" s="27" t="s">
        <v>149</v>
      </c>
      <c r="C70" s="28"/>
      <c r="D70" s="23">
        <v>9</v>
      </c>
      <c r="E70" s="31">
        <v>10</v>
      </c>
      <c r="F70" s="25">
        <v>90</v>
      </c>
      <c r="G70" s="26">
        <v>63806026898</v>
      </c>
    </row>
    <row r="71" spans="1:7" ht="13.8">
      <c r="A71" s="49" t="s">
        <v>102</v>
      </c>
      <c r="B71" s="27" t="s">
        <v>152</v>
      </c>
      <c r="C71" s="28"/>
      <c r="D71" s="23">
        <v>5</v>
      </c>
      <c r="E71" s="31">
        <v>7.13</v>
      </c>
      <c r="F71" s="25">
        <v>35.65</v>
      </c>
      <c r="G71" s="26">
        <v>3134375349864</v>
      </c>
    </row>
    <row r="72" spans="1:7" ht="13.8">
      <c r="A72" s="49" t="s">
        <v>102</v>
      </c>
      <c r="B72" s="27" t="s">
        <v>154</v>
      </c>
      <c r="C72" s="28">
        <v>119196</v>
      </c>
      <c r="D72" s="23">
        <v>6</v>
      </c>
      <c r="E72" s="31">
        <v>17.899999999999999</v>
      </c>
      <c r="F72" s="25">
        <v>107.4</v>
      </c>
      <c r="G72" s="26">
        <v>8887862022256</v>
      </c>
    </row>
    <row r="73" spans="1:7" ht="13.8">
      <c r="A73" s="49" t="s">
        <v>102</v>
      </c>
      <c r="B73" s="37" t="s">
        <v>156</v>
      </c>
      <c r="C73" s="22">
        <v>316227</v>
      </c>
      <c r="D73" s="23">
        <v>4</v>
      </c>
      <c r="E73" s="31">
        <v>13.74</v>
      </c>
      <c r="F73" s="25">
        <v>54.96</v>
      </c>
      <c r="G73" s="26">
        <v>4891203054381</v>
      </c>
    </row>
    <row r="74" spans="1:7" ht="13.8">
      <c r="A74" s="49" t="s">
        <v>102</v>
      </c>
      <c r="B74" s="27" t="s">
        <v>157</v>
      </c>
      <c r="C74" s="28"/>
      <c r="D74" s="23">
        <v>5</v>
      </c>
      <c r="E74" s="31">
        <v>10.97</v>
      </c>
      <c r="F74" s="25">
        <v>54.85</v>
      </c>
      <c r="G74" s="26">
        <v>4046719466634</v>
      </c>
    </row>
    <row r="75" spans="1:7" ht="13.8">
      <c r="A75" s="49" t="s">
        <v>102</v>
      </c>
      <c r="B75" s="27" t="s">
        <v>158</v>
      </c>
      <c r="C75" s="28"/>
      <c r="D75" s="23">
        <v>4</v>
      </c>
      <c r="E75" s="31">
        <v>7.5</v>
      </c>
      <c r="F75" s="25">
        <v>30</v>
      </c>
      <c r="G75" s="26">
        <v>4046719419395</v>
      </c>
    </row>
    <row r="76" spans="1:7" ht="13.8">
      <c r="A76" s="49" t="s">
        <v>102</v>
      </c>
      <c r="B76" s="27" t="s">
        <v>159</v>
      </c>
      <c r="C76" s="28"/>
      <c r="D76" s="23">
        <v>13</v>
      </c>
      <c r="E76" s="31">
        <v>5.9</v>
      </c>
      <c r="F76" s="25">
        <v>76.7</v>
      </c>
      <c r="G76" s="26">
        <v>4046719207152</v>
      </c>
    </row>
    <row r="77" spans="1:7" ht="13.8">
      <c r="A77" s="49" t="s">
        <v>102</v>
      </c>
      <c r="B77" s="27" t="s">
        <v>161</v>
      </c>
      <c r="C77" s="28"/>
      <c r="D77" s="23">
        <v>2</v>
      </c>
      <c r="E77" s="31">
        <v>34.299999999999997</v>
      </c>
      <c r="F77" s="25">
        <v>68.599999999999994</v>
      </c>
      <c r="G77" s="26">
        <v>4054596723313</v>
      </c>
    </row>
    <row r="78" spans="1:7" ht="13.8">
      <c r="A78" s="49" t="s">
        <v>102</v>
      </c>
      <c r="B78" s="27" t="s">
        <v>163</v>
      </c>
      <c r="C78" s="28"/>
      <c r="D78" s="23">
        <v>3</v>
      </c>
      <c r="E78" s="31">
        <v>21.73</v>
      </c>
      <c r="F78" s="25">
        <v>65.19</v>
      </c>
      <c r="G78" s="26">
        <v>8887862041899</v>
      </c>
    </row>
    <row r="79" spans="1:7" ht="13.8">
      <c r="A79" s="49" t="s">
        <v>102</v>
      </c>
      <c r="B79" s="27" t="s">
        <v>165</v>
      </c>
      <c r="C79" s="28"/>
      <c r="D79" s="23">
        <v>7</v>
      </c>
      <c r="E79" s="31">
        <v>24.6</v>
      </c>
      <c r="F79" s="25">
        <v>172.2</v>
      </c>
      <c r="G79" s="26">
        <v>4064035147204</v>
      </c>
    </row>
    <row r="80" spans="1:7" ht="13.8">
      <c r="A80" s="49" t="s">
        <v>168</v>
      </c>
      <c r="B80" s="27" t="s">
        <v>169</v>
      </c>
      <c r="C80" s="28"/>
      <c r="D80" s="23">
        <v>4</v>
      </c>
      <c r="E80" s="31">
        <v>3</v>
      </c>
      <c r="F80" s="25">
        <v>12</v>
      </c>
      <c r="G80" s="26">
        <v>3243445701005</v>
      </c>
    </row>
    <row r="81" spans="1:7" ht="13.8">
      <c r="A81" s="49" t="s">
        <v>168</v>
      </c>
      <c r="B81" s="27" t="s">
        <v>171</v>
      </c>
      <c r="C81" s="28"/>
      <c r="D81" s="23">
        <v>13</v>
      </c>
      <c r="E81" s="31">
        <v>5.39</v>
      </c>
      <c r="F81" s="25">
        <v>70.069999999999993</v>
      </c>
      <c r="G81" s="26"/>
    </row>
    <row r="82" spans="1:7" ht="13.8">
      <c r="A82" s="20" t="s">
        <v>24</v>
      </c>
      <c r="B82" s="21" t="s">
        <v>173</v>
      </c>
      <c r="C82" s="22">
        <v>562974</v>
      </c>
      <c r="D82" s="23">
        <v>33</v>
      </c>
      <c r="E82" s="24">
        <v>3.75</v>
      </c>
      <c r="F82" s="25">
        <v>123.75</v>
      </c>
      <c r="G82" s="26">
        <v>51131592063</v>
      </c>
    </row>
    <row r="83" spans="1:7" ht="13.8">
      <c r="A83" s="20" t="s">
        <v>24</v>
      </c>
      <c r="B83" s="27" t="s">
        <v>175</v>
      </c>
      <c r="C83" s="28">
        <v>241646</v>
      </c>
      <c r="D83" s="23">
        <v>10</v>
      </c>
      <c r="E83" s="29">
        <v>6.33</v>
      </c>
      <c r="F83" s="25">
        <v>63.3</v>
      </c>
      <c r="G83" s="26">
        <v>4046719732203</v>
      </c>
    </row>
    <row r="84" spans="1:7" ht="13.8">
      <c r="A84" s="20" t="s">
        <v>24</v>
      </c>
      <c r="B84" s="27" t="s">
        <v>176</v>
      </c>
      <c r="C84" s="28">
        <v>395482</v>
      </c>
      <c r="D84" s="23">
        <v>19</v>
      </c>
      <c r="E84" s="29">
        <v>3.8</v>
      </c>
      <c r="F84" s="25">
        <v>72.2</v>
      </c>
      <c r="G84" s="26">
        <v>3134375261449</v>
      </c>
    </row>
    <row r="85" spans="1:7" ht="13.8">
      <c r="A85" s="20" t="s">
        <v>24</v>
      </c>
      <c r="B85" s="27" t="s">
        <v>179</v>
      </c>
      <c r="C85" s="28">
        <v>706154</v>
      </c>
      <c r="D85" s="23">
        <v>10</v>
      </c>
      <c r="E85" s="29">
        <v>23.22</v>
      </c>
      <c r="F85" s="25">
        <v>232.2</v>
      </c>
      <c r="G85" s="26">
        <v>4046719205936</v>
      </c>
    </row>
    <row r="86" spans="1:7" ht="13.8">
      <c r="A86" s="20" t="s">
        <v>24</v>
      </c>
      <c r="B86" s="27" t="s">
        <v>181</v>
      </c>
      <c r="C86" s="28"/>
      <c r="D86" s="23">
        <v>6</v>
      </c>
      <c r="E86" s="29">
        <v>3.99</v>
      </c>
      <c r="F86" s="25">
        <v>23.94</v>
      </c>
      <c r="G86" s="26">
        <v>51141405995</v>
      </c>
    </row>
    <row r="87" spans="1:7" ht="13.8">
      <c r="A87" s="20" t="s">
        <v>24</v>
      </c>
      <c r="B87" s="27" t="s">
        <v>183</v>
      </c>
      <c r="C87" s="28">
        <v>458331</v>
      </c>
      <c r="D87" s="23">
        <v>11</v>
      </c>
      <c r="E87" s="29">
        <v>3.83</v>
      </c>
      <c r="F87" s="25">
        <v>42.13</v>
      </c>
      <c r="G87" s="26">
        <v>4054596723702</v>
      </c>
    </row>
    <row r="88" spans="1:7" ht="13.8">
      <c r="A88" s="20" t="s">
        <v>24</v>
      </c>
      <c r="B88" s="27" t="s">
        <v>184</v>
      </c>
      <c r="C88" s="28">
        <v>193334</v>
      </c>
      <c r="D88" s="23">
        <v>3</v>
      </c>
      <c r="E88" s="29">
        <v>5.93</v>
      </c>
      <c r="F88" s="25">
        <v>17.79</v>
      </c>
      <c r="G88" s="26">
        <v>21200661044</v>
      </c>
    </row>
    <row r="89" spans="1:7" ht="13.8">
      <c r="A89" s="20" t="s">
        <v>24</v>
      </c>
      <c r="B89" s="27" t="s">
        <v>185</v>
      </c>
      <c r="C89" s="28">
        <v>144339</v>
      </c>
      <c r="D89" s="23">
        <v>3</v>
      </c>
      <c r="E89" s="29">
        <v>24.57</v>
      </c>
      <c r="F89" s="25">
        <v>73.709999999999994</v>
      </c>
      <c r="G89" s="26">
        <v>3134375299282</v>
      </c>
    </row>
    <row r="90" spans="1:7" ht="13.8">
      <c r="A90" s="20" t="s">
        <v>24</v>
      </c>
      <c r="B90" s="27" t="s">
        <v>186</v>
      </c>
      <c r="C90" s="28">
        <v>727961</v>
      </c>
      <c r="D90" s="23">
        <v>3</v>
      </c>
      <c r="E90" s="29">
        <v>14.08</v>
      </c>
      <c r="F90" s="25">
        <v>42.24</v>
      </c>
      <c r="G90" s="26">
        <v>4046719105472</v>
      </c>
    </row>
    <row r="91" spans="1:7" ht="13.8">
      <c r="A91" s="20" t="s">
        <v>24</v>
      </c>
      <c r="B91" s="27" t="s">
        <v>187</v>
      </c>
      <c r="C91" s="28">
        <v>393718</v>
      </c>
      <c r="D91" s="23">
        <v>4</v>
      </c>
      <c r="E91" s="29">
        <v>8.7200000000000006</v>
      </c>
      <c r="F91" s="25">
        <v>34.880000000000003</v>
      </c>
      <c r="G91" s="26">
        <v>405459657756</v>
      </c>
    </row>
    <row r="92" spans="1:7" ht="13.8">
      <c r="A92" s="20" t="s">
        <v>24</v>
      </c>
      <c r="B92" s="27" t="s">
        <v>188</v>
      </c>
      <c r="C92" s="28"/>
      <c r="D92" s="23">
        <v>94</v>
      </c>
      <c r="E92" s="31">
        <v>2.25</v>
      </c>
      <c r="F92" s="25">
        <v>211.5</v>
      </c>
      <c r="G92" s="26">
        <v>3134375261418</v>
      </c>
    </row>
    <row r="93" spans="1:7" ht="13.8">
      <c r="A93" s="20" t="s">
        <v>24</v>
      </c>
      <c r="B93" s="27" t="s">
        <v>189</v>
      </c>
      <c r="C93" s="28"/>
      <c r="D93" s="23">
        <v>121</v>
      </c>
      <c r="E93" s="31">
        <v>5.34</v>
      </c>
      <c r="F93" s="25">
        <v>646.14</v>
      </c>
      <c r="G93" s="26">
        <v>30064096</v>
      </c>
    </row>
    <row r="94" spans="1:7" ht="13.8">
      <c r="A94" s="20" t="s">
        <v>24</v>
      </c>
      <c r="B94" s="27" t="s">
        <v>190</v>
      </c>
      <c r="C94" s="33"/>
      <c r="D94" s="23">
        <v>4</v>
      </c>
      <c r="E94" s="34">
        <v>52</v>
      </c>
      <c r="F94" s="25">
        <v>208</v>
      </c>
      <c r="G94" s="26">
        <v>51141329543</v>
      </c>
    </row>
    <row r="95" spans="1:7" ht="13.8">
      <c r="A95" s="20" t="s">
        <v>24</v>
      </c>
      <c r="B95" s="27" t="s">
        <v>191</v>
      </c>
      <c r="C95" s="35"/>
      <c r="D95" s="23">
        <v>5</v>
      </c>
      <c r="E95" s="31">
        <v>19.73</v>
      </c>
      <c r="F95" s="25">
        <v>98.65</v>
      </c>
      <c r="G95" s="26">
        <v>4064035072544</v>
      </c>
    </row>
    <row r="96" spans="1:7" ht="13.8">
      <c r="A96" s="20" t="s">
        <v>24</v>
      </c>
      <c r="B96" s="27" t="s">
        <v>193</v>
      </c>
      <c r="C96" s="28"/>
      <c r="D96" s="23">
        <v>2</v>
      </c>
      <c r="E96" s="31">
        <v>73.2</v>
      </c>
      <c r="F96" s="25">
        <v>146.4</v>
      </c>
      <c r="G96" s="26">
        <v>3902658105722</v>
      </c>
    </row>
    <row r="97" spans="1:7" ht="13.8">
      <c r="A97" s="20" t="s">
        <v>24</v>
      </c>
      <c r="B97" s="27" t="s">
        <v>194</v>
      </c>
      <c r="C97" s="28"/>
      <c r="D97" s="23">
        <v>2</v>
      </c>
      <c r="E97" s="31">
        <v>8.34</v>
      </c>
      <c r="F97" s="25">
        <v>16.68</v>
      </c>
      <c r="G97" s="26">
        <v>4046719271320</v>
      </c>
    </row>
    <row r="98" spans="1:7" ht="13.8">
      <c r="A98" s="20" t="s">
        <v>24</v>
      </c>
      <c r="B98" s="27" t="s">
        <v>195</v>
      </c>
      <c r="C98" s="28"/>
      <c r="D98" s="23">
        <v>43</v>
      </c>
      <c r="E98" s="31">
        <v>3.49</v>
      </c>
      <c r="F98" s="25">
        <v>150.07</v>
      </c>
      <c r="G98" s="26">
        <v>3134375002677</v>
      </c>
    </row>
    <row r="99" spans="1:7" ht="13.8">
      <c r="A99" s="20" t="s">
        <v>24</v>
      </c>
      <c r="B99" s="27" t="s">
        <v>196</v>
      </c>
      <c r="C99" s="28"/>
      <c r="D99" s="23">
        <v>38</v>
      </c>
      <c r="E99" s="31">
        <v>3.83</v>
      </c>
      <c r="F99" s="25">
        <v>145.54</v>
      </c>
      <c r="G99" s="26">
        <v>51131592070</v>
      </c>
    </row>
    <row r="100" spans="1:7" ht="13.8">
      <c r="A100" s="20" t="s">
        <v>24</v>
      </c>
      <c r="B100" s="27" t="s">
        <v>197</v>
      </c>
      <c r="C100" s="28"/>
      <c r="D100" s="23">
        <v>27</v>
      </c>
      <c r="E100" s="31">
        <v>9.1999999999999993</v>
      </c>
      <c r="F100" s="25">
        <v>248.4</v>
      </c>
      <c r="G100" s="26">
        <v>51141239262</v>
      </c>
    </row>
    <row r="101" spans="1:7" ht="13.8">
      <c r="A101" s="20" t="s">
        <v>24</v>
      </c>
      <c r="B101" s="27" t="s">
        <v>198</v>
      </c>
      <c r="C101" s="28">
        <v>453643</v>
      </c>
      <c r="D101" s="23">
        <v>38</v>
      </c>
      <c r="E101" s="31">
        <v>3.99</v>
      </c>
      <c r="F101" s="25">
        <v>151.62</v>
      </c>
      <c r="G101" s="26">
        <v>51131674738</v>
      </c>
    </row>
    <row r="102" spans="1:7" ht="13.8">
      <c r="A102" s="20" t="s">
        <v>24</v>
      </c>
      <c r="B102" s="27" t="s">
        <v>199</v>
      </c>
      <c r="C102" s="28">
        <v>608419</v>
      </c>
      <c r="D102" s="23">
        <v>42</v>
      </c>
      <c r="E102" s="31">
        <v>3.49</v>
      </c>
      <c r="F102" s="25">
        <v>146.58000000000001</v>
      </c>
      <c r="G102" s="26">
        <v>51131674851</v>
      </c>
    </row>
    <row r="103" spans="1:7" ht="13.8">
      <c r="A103" s="20" t="s">
        <v>24</v>
      </c>
      <c r="B103" s="37" t="s">
        <v>200</v>
      </c>
      <c r="C103" s="22">
        <v>524007</v>
      </c>
      <c r="D103" s="23">
        <v>4</v>
      </c>
      <c r="E103" s="31">
        <v>11.61</v>
      </c>
      <c r="F103" s="25">
        <v>46.44</v>
      </c>
      <c r="G103" s="26">
        <v>4046719732241</v>
      </c>
    </row>
    <row r="104" spans="1:7" ht="13.8">
      <c r="A104" s="20" t="s">
        <v>24</v>
      </c>
      <c r="B104" s="27" t="s">
        <v>201</v>
      </c>
      <c r="C104" s="28">
        <v>298391</v>
      </c>
      <c r="D104" s="23">
        <v>26</v>
      </c>
      <c r="E104" s="31">
        <v>7.24</v>
      </c>
      <c r="F104" s="25">
        <v>188.24</v>
      </c>
      <c r="G104" s="26">
        <v>51141982458</v>
      </c>
    </row>
    <row r="105" spans="1:7" ht="13.8">
      <c r="A105" s="20" t="s">
        <v>24</v>
      </c>
      <c r="B105" s="27" t="s">
        <v>202</v>
      </c>
      <c r="C105" s="28"/>
      <c r="D105" s="23">
        <v>7</v>
      </c>
      <c r="E105" s="31">
        <v>1.99</v>
      </c>
      <c r="F105" s="25">
        <v>13.93</v>
      </c>
      <c r="G105" s="26">
        <v>4064035063009</v>
      </c>
    </row>
    <row r="106" spans="1:7" ht="13.8">
      <c r="A106" s="20" t="s">
        <v>24</v>
      </c>
      <c r="B106" s="27" t="s">
        <v>203</v>
      </c>
      <c r="C106" s="28">
        <v>1045618</v>
      </c>
      <c r="D106" s="23">
        <v>23</v>
      </c>
      <c r="E106" s="31">
        <v>3</v>
      </c>
      <c r="F106" s="25">
        <v>69</v>
      </c>
      <c r="G106" s="26">
        <v>3134375002677</v>
      </c>
    </row>
    <row r="107" spans="1:7" ht="13.8">
      <c r="A107" s="20" t="s">
        <v>24</v>
      </c>
      <c r="B107" s="27" t="s">
        <v>205</v>
      </c>
      <c r="C107" s="28">
        <v>468449</v>
      </c>
      <c r="D107" s="23">
        <v>19</v>
      </c>
      <c r="E107" s="31">
        <v>3.75</v>
      </c>
      <c r="F107" s="25">
        <v>71.25</v>
      </c>
      <c r="G107" s="26">
        <v>4064035063085</v>
      </c>
    </row>
    <row r="108" spans="1:7" ht="13.8">
      <c r="A108" s="20" t="s">
        <v>24</v>
      </c>
      <c r="B108" s="27" t="s">
        <v>206</v>
      </c>
      <c r="C108" s="28">
        <v>562982</v>
      </c>
      <c r="D108" s="23">
        <v>9</v>
      </c>
      <c r="E108" s="31">
        <v>3.95</v>
      </c>
      <c r="F108" s="25">
        <v>35.549999999999997</v>
      </c>
      <c r="G108" s="26">
        <v>51131592100</v>
      </c>
    </row>
    <row r="109" spans="1:7" ht="13.8">
      <c r="A109" s="20" t="s">
        <v>24</v>
      </c>
      <c r="B109" s="27" t="s">
        <v>207</v>
      </c>
      <c r="C109" s="28"/>
      <c r="D109" s="23">
        <v>26</v>
      </c>
      <c r="E109" s="31">
        <v>4.99</v>
      </c>
      <c r="F109" s="25">
        <v>129.74</v>
      </c>
      <c r="G109" s="26">
        <v>21200728235</v>
      </c>
    </row>
    <row r="110" spans="1:7" ht="13.8">
      <c r="A110" s="20" t="s">
        <v>24</v>
      </c>
      <c r="B110" s="27" t="s">
        <v>208</v>
      </c>
      <c r="C110" s="28">
        <v>121631</v>
      </c>
      <c r="D110" s="23">
        <v>8</v>
      </c>
      <c r="E110" s="31">
        <v>4.2300000000000004</v>
      </c>
      <c r="F110" s="25">
        <v>33.840000000000003</v>
      </c>
      <c r="G110" s="26">
        <v>4046719080410</v>
      </c>
    </row>
    <row r="111" spans="1:7" ht="13.8">
      <c r="A111" s="20" t="s">
        <v>24</v>
      </c>
      <c r="B111" s="27" t="s">
        <v>209</v>
      </c>
      <c r="C111" s="28"/>
      <c r="D111" s="23">
        <v>46</v>
      </c>
      <c r="E111" s="31">
        <v>3.29</v>
      </c>
      <c r="F111" s="25">
        <v>151.34</v>
      </c>
      <c r="G111" s="26">
        <v>51131592117</v>
      </c>
    </row>
    <row r="112" spans="1:7" ht="13.8">
      <c r="A112" s="20" t="s">
        <v>24</v>
      </c>
      <c r="B112" s="37" t="s">
        <v>210</v>
      </c>
      <c r="C112" s="22"/>
      <c r="D112" s="23">
        <v>3</v>
      </c>
      <c r="E112" s="31">
        <v>8.0399999999999991</v>
      </c>
      <c r="F112" s="25">
        <v>24.12</v>
      </c>
      <c r="G112" s="26">
        <v>51141239286</v>
      </c>
    </row>
    <row r="113" spans="1:7" ht="13.8">
      <c r="A113" s="20" t="s">
        <v>24</v>
      </c>
      <c r="B113" s="27" t="s">
        <v>211</v>
      </c>
      <c r="C113" s="28">
        <v>395512</v>
      </c>
      <c r="D113" s="23">
        <v>29</v>
      </c>
      <c r="E113" s="31">
        <v>2.88</v>
      </c>
      <c r="F113" s="25">
        <v>83.52</v>
      </c>
      <c r="G113" s="26">
        <v>3134375261920</v>
      </c>
    </row>
    <row r="114" spans="1:7" ht="13.8">
      <c r="A114" s="20" t="s">
        <v>212</v>
      </c>
      <c r="B114" s="48" t="s">
        <v>213</v>
      </c>
      <c r="C114" s="48" t="s">
        <v>214</v>
      </c>
      <c r="D114" s="39">
        <v>5</v>
      </c>
      <c r="E114" s="31">
        <v>12</v>
      </c>
      <c r="F114" s="31">
        <v>60</v>
      </c>
      <c r="G114" s="26">
        <v>4007885254036</v>
      </c>
    </row>
    <row r="115" spans="1:7" ht="13.8">
      <c r="A115" s="20" t="s">
        <v>215</v>
      </c>
      <c r="B115" s="27" t="s">
        <v>216</v>
      </c>
      <c r="C115" s="70">
        <v>900109</v>
      </c>
      <c r="D115" s="39">
        <v>38</v>
      </c>
      <c r="E115" s="29">
        <v>3</v>
      </c>
      <c r="F115" s="31">
        <v>114</v>
      </c>
      <c r="G115" s="26">
        <v>5420009780133</v>
      </c>
    </row>
    <row r="116" spans="1:7" ht="13.8">
      <c r="A116" s="20" t="s">
        <v>46</v>
      </c>
      <c r="B116" s="27" t="s">
        <v>217</v>
      </c>
      <c r="C116" s="70"/>
      <c r="D116" s="39">
        <v>198</v>
      </c>
      <c r="E116" s="29">
        <v>0.8</v>
      </c>
      <c r="F116" s="31">
        <v>158.4</v>
      </c>
      <c r="G116" s="26"/>
    </row>
    <row r="117" spans="1:7" ht="13.8">
      <c r="A117" s="20" t="s">
        <v>219</v>
      </c>
      <c r="B117" s="27" t="s">
        <v>220</v>
      </c>
      <c r="C117" s="70" t="s">
        <v>221</v>
      </c>
      <c r="D117" s="39">
        <v>13</v>
      </c>
      <c r="E117" s="29">
        <v>8</v>
      </c>
      <c r="F117" s="31">
        <v>104</v>
      </c>
      <c r="G117" s="26">
        <v>5603750536178</v>
      </c>
    </row>
    <row r="118" spans="1:7" ht="13.8">
      <c r="A118" s="20" t="s">
        <v>219</v>
      </c>
      <c r="B118" s="27" t="s">
        <v>222</v>
      </c>
      <c r="C118" s="70" t="s">
        <v>223</v>
      </c>
      <c r="D118" s="39">
        <v>5</v>
      </c>
      <c r="E118" s="29">
        <v>15</v>
      </c>
      <c r="F118" s="31">
        <v>75</v>
      </c>
      <c r="G118" s="26">
        <v>5603750651017</v>
      </c>
    </row>
    <row r="119" spans="1:7" ht="13.8">
      <c r="A119" s="20">
        <v>5</v>
      </c>
      <c r="B119" s="27" t="s">
        <v>224</v>
      </c>
      <c r="C119" s="70"/>
      <c r="D119" s="39">
        <v>10</v>
      </c>
      <c r="E119" s="29">
        <v>12</v>
      </c>
      <c r="F119" s="31">
        <v>120</v>
      </c>
      <c r="G119" s="26">
        <v>3553231633747</v>
      </c>
    </row>
    <row r="120" spans="1:7" ht="13.8">
      <c r="A120" s="20" t="s">
        <v>62</v>
      </c>
      <c r="B120" s="27" t="s">
        <v>225</v>
      </c>
      <c r="C120" s="70"/>
      <c r="D120" s="39">
        <v>3</v>
      </c>
      <c r="E120" s="29">
        <v>3</v>
      </c>
      <c r="F120" s="31">
        <v>9</v>
      </c>
      <c r="G120" s="26">
        <v>4003198402218</v>
      </c>
    </row>
    <row r="121" spans="1:7" ht="13.8">
      <c r="A121" s="20" t="s">
        <v>226</v>
      </c>
      <c r="B121" s="27" t="s">
        <v>227</v>
      </c>
      <c r="C121" s="70">
        <v>471523</v>
      </c>
      <c r="D121" s="39">
        <v>5</v>
      </c>
      <c r="E121" s="29">
        <v>6.3</v>
      </c>
      <c r="F121" s="31">
        <v>31.5</v>
      </c>
      <c r="G121" s="26">
        <v>3173740245110</v>
      </c>
    </row>
    <row r="122" spans="1:7" ht="13.8">
      <c r="A122" s="20" t="s">
        <v>228</v>
      </c>
      <c r="B122" s="27" t="s">
        <v>229</v>
      </c>
      <c r="C122" s="70" t="s">
        <v>230</v>
      </c>
      <c r="D122" s="39">
        <v>14</v>
      </c>
      <c r="E122" s="29">
        <v>3.38</v>
      </c>
      <c r="F122" s="31">
        <v>47.32</v>
      </c>
      <c r="G122" s="26">
        <v>4902778753286</v>
      </c>
    </row>
    <row r="123" spans="1:7" ht="13.8">
      <c r="A123" s="20" t="s">
        <v>231</v>
      </c>
      <c r="B123" s="27" t="s">
        <v>232</v>
      </c>
      <c r="C123" s="70"/>
      <c r="D123" s="39">
        <v>1</v>
      </c>
      <c r="E123" s="29">
        <v>43</v>
      </c>
      <c r="F123" s="31">
        <v>43</v>
      </c>
      <c r="G123" s="26">
        <v>7610186043185</v>
      </c>
    </row>
    <row r="124" spans="1:7" ht="13.8">
      <c r="A124" s="20" t="s">
        <v>231</v>
      </c>
      <c r="B124" s="27" t="s">
        <v>234</v>
      </c>
      <c r="C124" s="70"/>
      <c r="D124" s="39">
        <v>7</v>
      </c>
      <c r="E124" s="31">
        <v>8</v>
      </c>
      <c r="F124" s="31">
        <v>56</v>
      </c>
      <c r="G124" s="26">
        <v>7630002311038</v>
      </c>
    </row>
    <row r="125" spans="1:7" ht="13.8">
      <c r="A125" s="20" t="s">
        <v>235</v>
      </c>
      <c r="B125" s="27" t="s">
        <v>236</v>
      </c>
      <c r="C125" s="70"/>
      <c r="D125" s="39">
        <v>12</v>
      </c>
      <c r="E125" s="31">
        <v>8.91</v>
      </c>
      <c r="F125" s="31">
        <v>106.92</v>
      </c>
      <c r="G125" s="26"/>
    </row>
    <row r="126" spans="1:7" ht="13.8">
      <c r="A126" s="20" t="s">
        <v>235</v>
      </c>
      <c r="B126" s="27" t="s">
        <v>237</v>
      </c>
      <c r="C126" s="48">
        <v>7437989</v>
      </c>
      <c r="D126" s="39">
        <v>35</v>
      </c>
      <c r="E126" s="31">
        <v>8.91</v>
      </c>
      <c r="F126" s="31">
        <v>311.85000000000002</v>
      </c>
      <c r="G126" s="26">
        <v>3613000014800</v>
      </c>
    </row>
    <row r="127" spans="1:7" ht="13.8">
      <c r="A127" s="20" t="s">
        <v>238</v>
      </c>
      <c r="B127" s="27" t="s">
        <v>239</v>
      </c>
      <c r="C127" s="70">
        <v>318695</v>
      </c>
      <c r="D127" s="39">
        <v>9</v>
      </c>
      <c r="E127" s="31">
        <v>6.99</v>
      </c>
      <c r="F127" s="31">
        <v>62.91</v>
      </c>
      <c r="G127" s="26">
        <v>3173740221695</v>
      </c>
    </row>
    <row r="128" spans="1:7" ht="13.8">
      <c r="A128" s="20" t="s">
        <v>238</v>
      </c>
      <c r="B128" s="27" t="s">
        <v>240</v>
      </c>
      <c r="C128" s="70" t="s">
        <v>241</v>
      </c>
      <c r="D128" s="39">
        <v>28</v>
      </c>
      <c r="E128" s="31">
        <v>1.04</v>
      </c>
      <c r="F128" s="31">
        <v>29.12</v>
      </c>
      <c r="G128" s="26">
        <v>9006288060867</v>
      </c>
    </row>
    <row r="129" spans="1:7" ht="13.8">
      <c r="A129" s="20" t="s">
        <v>242</v>
      </c>
      <c r="B129" s="27" t="s">
        <v>243</v>
      </c>
      <c r="C129" s="70" t="s">
        <v>244</v>
      </c>
      <c r="D129" s="39">
        <v>6</v>
      </c>
      <c r="E129" s="31">
        <v>1.99</v>
      </c>
      <c r="F129" s="31">
        <v>11.94</v>
      </c>
      <c r="G129" s="26">
        <v>3108726758360</v>
      </c>
    </row>
    <row r="130" spans="1:7" ht="13.8">
      <c r="A130" s="20" t="s">
        <v>245</v>
      </c>
      <c r="B130" s="27" t="s">
        <v>246</v>
      </c>
      <c r="C130" s="70"/>
      <c r="D130" s="39">
        <v>1</v>
      </c>
      <c r="E130" s="31">
        <v>3</v>
      </c>
      <c r="F130" s="31">
        <v>3</v>
      </c>
      <c r="G130" s="26">
        <v>3243445722000</v>
      </c>
    </row>
    <row r="131" spans="1:7" ht="13.8">
      <c r="A131" s="20" t="s">
        <v>247</v>
      </c>
      <c r="B131" s="27" t="s">
        <v>248</v>
      </c>
      <c r="C131" s="70"/>
      <c r="D131" s="39">
        <v>47</v>
      </c>
      <c r="E131" s="31">
        <v>23.95</v>
      </c>
      <c r="F131" s="31">
        <v>1125.6500000000001</v>
      </c>
      <c r="G131" s="26">
        <v>4004117595394</v>
      </c>
    </row>
    <row r="132" spans="1:7" ht="13.8">
      <c r="A132" s="20" t="s">
        <v>249</v>
      </c>
      <c r="B132" s="27" t="s">
        <v>250</v>
      </c>
      <c r="C132" s="70"/>
      <c r="D132" s="39">
        <v>2</v>
      </c>
      <c r="E132" s="31">
        <v>18</v>
      </c>
      <c r="F132" s="31">
        <v>36</v>
      </c>
      <c r="G132" s="26">
        <v>4009729002025</v>
      </c>
    </row>
    <row r="133" spans="1:7" ht="13.8">
      <c r="A133" s="20" t="s">
        <v>252</v>
      </c>
      <c r="B133" s="27" t="s">
        <v>253</v>
      </c>
      <c r="C133" s="70">
        <v>466183</v>
      </c>
      <c r="D133" s="39">
        <v>2</v>
      </c>
      <c r="E133" s="31">
        <v>12.86</v>
      </c>
      <c r="F133" s="31">
        <v>25.72</v>
      </c>
      <c r="G133" s="26">
        <v>5708573200104</v>
      </c>
    </row>
    <row r="134" spans="1:7" ht="13.8">
      <c r="A134" s="20" t="s">
        <v>254</v>
      </c>
      <c r="B134" s="27" t="s">
        <v>255</v>
      </c>
      <c r="C134" s="70"/>
      <c r="D134" s="39">
        <v>3</v>
      </c>
      <c r="E134" s="31">
        <v>9.99</v>
      </c>
      <c r="F134" s="31">
        <v>29.97</v>
      </c>
      <c r="G134" s="26">
        <v>4014421214850</v>
      </c>
    </row>
    <row r="135" spans="1:7" ht="13.8">
      <c r="A135" s="20" t="s">
        <v>256</v>
      </c>
      <c r="B135" s="37" t="s">
        <v>257</v>
      </c>
      <c r="C135" s="48"/>
      <c r="D135" s="39">
        <v>11</v>
      </c>
      <c r="E135" s="31">
        <v>8</v>
      </c>
      <c r="F135" s="31">
        <v>88</v>
      </c>
      <c r="G135" s="26">
        <v>4003801784342</v>
      </c>
    </row>
    <row r="136" spans="1:7" ht="13.8">
      <c r="A136" s="20" t="s">
        <v>258</v>
      </c>
      <c r="B136" s="27" t="s">
        <v>259</v>
      </c>
      <c r="C136" s="70">
        <v>55405</v>
      </c>
      <c r="D136" s="39">
        <v>18</v>
      </c>
      <c r="E136" s="31">
        <v>0.39</v>
      </c>
      <c r="F136" s="31">
        <v>7.02</v>
      </c>
      <c r="G136" s="26"/>
    </row>
    <row r="137" spans="1:7" ht="13.8">
      <c r="A137" s="20" t="s">
        <v>258</v>
      </c>
      <c r="B137" s="27" t="s">
        <v>260</v>
      </c>
      <c r="C137" s="70">
        <v>55446</v>
      </c>
      <c r="D137" s="39">
        <v>10</v>
      </c>
      <c r="E137" s="31">
        <v>0.49</v>
      </c>
      <c r="F137" s="31">
        <v>4.9000000000000004</v>
      </c>
      <c r="G137" s="26"/>
    </row>
    <row r="138" spans="1:7" ht="13.8">
      <c r="A138" s="20" t="s">
        <v>258</v>
      </c>
      <c r="B138" s="27" t="s">
        <v>261</v>
      </c>
      <c r="C138" s="70">
        <v>347864</v>
      </c>
      <c r="D138" s="39">
        <v>3</v>
      </c>
      <c r="E138" s="31">
        <v>0.49</v>
      </c>
      <c r="F138" s="31">
        <v>1.47</v>
      </c>
      <c r="G138" s="26"/>
    </row>
    <row r="139" spans="1:7" ht="13.8">
      <c r="A139" s="20" t="s">
        <v>258</v>
      </c>
      <c r="B139" s="27" t="s">
        <v>262</v>
      </c>
      <c r="C139" s="70">
        <v>347783</v>
      </c>
      <c r="D139" s="39">
        <v>2</v>
      </c>
      <c r="E139" s="31">
        <v>0.95</v>
      </c>
      <c r="F139" s="31">
        <v>1.9</v>
      </c>
      <c r="G139" s="26"/>
    </row>
    <row r="140" spans="1:7" ht="13.8">
      <c r="A140" s="20" t="s">
        <v>258</v>
      </c>
      <c r="B140" s="27" t="s">
        <v>263</v>
      </c>
      <c r="C140" s="70">
        <v>55446</v>
      </c>
      <c r="D140" s="39">
        <v>4</v>
      </c>
      <c r="E140" s="31">
        <v>0.49</v>
      </c>
      <c r="F140" s="31">
        <v>1.96</v>
      </c>
      <c r="G140" s="26"/>
    </row>
    <row r="141" spans="1:7" ht="13.8">
      <c r="A141" s="20" t="s">
        <v>258</v>
      </c>
      <c r="B141" s="27" t="s">
        <v>264</v>
      </c>
      <c r="C141" s="70">
        <v>55488</v>
      </c>
      <c r="D141" s="39">
        <v>11</v>
      </c>
      <c r="E141" s="31">
        <v>0.79</v>
      </c>
      <c r="F141" s="31">
        <v>8.69</v>
      </c>
      <c r="G141" s="26"/>
    </row>
    <row r="142" spans="1:7" ht="13.8">
      <c r="A142" s="20" t="s">
        <v>258</v>
      </c>
      <c r="B142" s="27" t="s">
        <v>265</v>
      </c>
      <c r="C142" s="70">
        <v>55495</v>
      </c>
      <c r="D142" s="39">
        <v>5</v>
      </c>
      <c r="E142" s="31">
        <v>0.89</v>
      </c>
      <c r="F142" s="31">
        <v>4.45</v>
      </c>
      <c r="G142" s="26"/>
    </row>
    <row r="143" spans="1:7" ht="13.8">
      <c r="A143" s="20" t="s">
        <v>258</v>
      </c>
      <c r="B143" s="27" t="s">
        <v>266</v>
      </c>
      <c r="C143" s="70">
        <v>636465</v>
      </c>
      <c r="D143" s="39">
        <v>6</v>
      </c>
      <c r="E143" s="31">
        <v>1.27</v>
      </c>
      <c r="F143" s="31">
        <v>7.62</v>
      </c>
      <c r="G143" s="26"/>
    </row>
    <row r="144" spans="1:7" ht="13.8">
      <c r="A144" s="20" t="s">
        <v>258</v>
      </c>
      <c r="B144" s="27" t="s">
        <v>267</v>
      </c>
      <c r="C144" s="48">
        <v>636458</v>
      </c>
      <c r="D144" s="39">
        <v>17</v>
      </c>
      <c r="E144" s="31">
        <v>1.19</v>
      </c>
      <c r="F144" s="31">
        <v>20.23</v>
      </c>
      <c r="G144" s="26"/>
    </row>
    <row r="145" spans="1:7" ht="13.8">
      <c r="A145" s="20" t="s">
        <v>258</v>
      </c>
      <c r="B145" s="27" t="s">
        <v>268</v>
      </c>
      <c r="C145" s="70"/>
      <c r="D145" s="39">
        <v>20</v>
      </c>
      <c r="E145" s="31">
        <v>0.5</v>
      </c>
      <c r="F145" s="31">
        <v>10</v>
      </c>
      <c r="G145" s="26"/>
    </row>
    <row r="146" spans="1:7" ht="13.8">
      <c r="A146" s="20" t="s">
        <v>258</v>
      </c>
      <c r="B146" s="27" t="s">
        <v>269</v>
      </c>
      <c r="C146" s="70"/>
      <c r="D146" s="39">
        <v>40</v>
      </c>
      <c r="E146" s="31">
        <v>1.1599999999999999</v>
      </c>
      <c r="F146" s="31">
        <v>46.4</v>
      </c>
      <c r="G146" s="26"/>
    </row>
    <row r="147" spans="1:7" ht="13.8">
      <c r="A147" s="20" t="s">
        <v>258</v>
      </c>
      <c r="B147" s="27" t="s">
        <v>270</v>
      </c>
      <c r="C147" s="70"/>
      <c r="D147" s="39">
        <v>10</v>
      </c>
      <c r="E147" s="31">
        <v>2.39</v>
      </c>
      <c r="F147" s="31">
        <v>23.9</v>
      </c>
      <c r="G147" s="26"/>
    </row>
    <row r="148" spans="1:7" ht="13.8">
      <c r="A148" s="20" t="s">
        <v>258</v>
      </c>
      <c r="B148" s="27" t="s">
        <v>271</v>
      </c>
      <c r="C148" s="70"/>
      <c r="D148" s="39">
        <v>20</v>
      </c>
      <c r="E148" s="31">
        <v>0.89</v>
      </c>
      <c r="F148" s="31">
        <v>17.8</v>
      </c>
      <c r="G148" s="26">
        <v>603127</v>
      </c>
    </row>
    <row r="149" spans="1:7" ht="13.8">
      <c r="A149" s="20" t="s">
        <v>258</v>
      </c>
      <c r="B149" s="27" t="s">
        <v>272</v>
      </c>
      <c r="C149" s="70"/>
      <c r="D149" s="39">
        <v>7</v>
      </c>
      <c r="E149" s="31">
        <v>0.49</v>
      </c>
      <c r="F149" s="31">
        <v>3.43</v>
      </c>
      <c r="G149" s="26">
        <v>55510</v>
      </c>
    </row>
    <row r="150" spans="1:7" ht="13.8">
      <c r="A150" s="20" t="s">
        <v>258</v>
      </c>
      <c r="B150" s="27" t="s">
        <v>273</v>
      </c>
      <c r="C150" s="70"/>
      <c r="D150" s="39">
        <v>5</v>
      </c>
      <c r="E150" s="31">
        <v>0.89</v>
      </c>
      <c r="F150" s="31">
        <v>4.45</v>
      </c>
      <c r="G150" s="26">
        <v>55576</v>
      </c>
    </row>
    <row r="151" spans="1:7" ht="13.8">
      <c r="A151" s="20" t="s">
        <v>258</v>
      </c>
      <c r="B151" s="27" t="s">
        <v>274</v>
      </c>
      <c r="C151" s="70"/>
      <c r="D151" s="39">
        <v>6</v>
      </c>
      <c r="E151" s="31">
        <v>0.49</v>
      </c>
      <c r="F151" s="31">
        <v>2.94</v>
      </c>
      <c r="G151" s="26">
        <v>55510</v>
      </c>
    </row>
    <row r="152" spans="1:7" ht="13.8">
      <c r="A152" s="20"/>
      <c r="B152" s="27" t="s">
        <v>275</v>
      </c>
      <c r="C152" s="70"/>
      <c r="D152" s="39">
        <v>10</v>
      </c>
      <c r="E152" s="31">
        <v>20</v>
      </c>
      <c r="F152" s="31">
        <v>200</v>
      </c>
      <c r="G152" s="26">
        <v>3597320164446</v>
      </c>
    </row>
    <row r="153" spans="1:7" ht="13.8">
      <c r="A153" s="20"/>
      <c r="B153" s="27" t="s">
        <v>277</v>
      </c>
      <c r="C153" s="70">
        <v>520994</v>
      </c>
      <c r="D153" s="39">
        <v>3</v>
      </c>
      <c r="E153" s="31">
        <v>6</v>
      </c>
      <c r="F153" s="31">
        <v>18</v>
      </c>
      <c r="G153" s="26"/>
    </row>
    <row r="154" spans="1:7" ht="13.8">
      <c r="A154" s="20" t="s">
        <v>279</v>
      </c>
      <c r="B154" s="21" t="s">
        <v>280</v>
      </c>
      <c r="C154" s="22">
        <v>400790</v>
      </c>
      <c r="D154" s="23">
        <v>8</v>
      </c>
      <c r="E154" s="24">
        <v>4.79</v>
      </c>
      <c r="F154" s="25">
        <v>38.32</v>
      </c>
      <c r="G154" s="26">
        <v>4026700353808</v>
      </c>
    </row>
    <row r="155" spans="1:7" ht="13.8">
      <c r="A155" s="20" t="s">
        <v>279</v>
      </c>
      <c r="B155" s="27" t="s">
        <v>281</v>
      </c>
      <c r="C155" s="28">
        <v>313396</v>
      </c>
      <c r="D155" s="23">
        <v>12</v>
      </c>
      <c r="E155" s="29">
        <v>4.67</v>
      </c>
      <c r="F155" s="25">
        <v>56.04</v>
      </c>
      <c r="G155" s="26">
        <v>4026700372809</v>
      </c>
    </row>
    <row r="156" spans="1:7" ht="13.8">
      <c r="A156" s="20" t="s">
        <v>279</v>
      </c>
      <c r="B156" s="27" t="s">
        <v>282</v>
      </c>
      <c r="C156" s="28">
        <v>464657</v>
      </c>
      <c r="D156" s="23">
        <v>40</v>
      </c>
      <c r="E156" s="29">
        <v>3.65</v>
      </c>
      <c r="F156" s="25">
        <v>146</v>
      </c>
      <c r="G156" s="26">
        <v>4026700412352</v>
      </c>
    </row>
    <row r="157" spans="1:7" ht="13.8">
      <c r="A157" s="20" t="s">
        <v>279</v>
      </c>
      <c r="B157" s="27" t="s">
        <v>283</v>
      </c>
      <c r="C157" s="28">
        <v>115571</v>
      </c>
      <c r="D157" s="23">
        <v>43</v>
      </c>
      <c r="E157" s="29">
        <v>3.29</v>
      </c>
      <c r="F157" s="25">
        <v>141.47</v>
      </c>
      <c r="G157" s="26">
        <v>4026700501407</v>
      </c>
    </row>
    <row r="158" spans="1:7" ht="13.8">
      <c r="A158" s="20" t="s">
        <v>279</v>
      </c>
      <c r="B158" s="27" t="s">
        <v>284</v>
      </c>
      <c r="C158" s="28">
        <v>74759</v>
      </c>
      <c r="D158" s="23">
        <v>3</v>
      </c>
      <c r="E158" s="29">
        <v>8.5</v>
      </c>
      <c r="F158" s="25">
        <v>25.5</v>
      </c>
      <c r="G158" s="26">
        <v>4026700488050</v>
      </c>
    </row>
    <row r="159" spans="1:7" ht="13.8">
      <c r="A159" s="20" t="s">
        <v>279</v>
      </c>
      <c r="B159" s="27" t="s">
        <v>283</v>
      </c>
      <c r="C159" s="28">
        <v>90033</v>
      </c>
      <c r="D159" s="23">
        <v>31</v>
      </c>
      <c r="E159" s="29">
        <v>3.29</v>
      </c>
      <c r="F159" s="25">
        <v>101.99</v>
      </c>
      <c r="G159" s="26">
        <v>4026700426205</v>
      </c>
    </row>
    <row r="160" spans="1:7" ht="13.8">
      <c r="A160" s="20" t="s">
        <v>279</v>
      </c>
      <c r="B160" s="27" t="s">
        <v>285</v>
      </c>
      <c r="C160" s="28">
        <v>140347</v>
      </c>
      <c r="D160" s="23">
        <v>7</v>
      </c>
      <c r="E160" s="29">
        <v>1.49</v>
      </c>
      <c r="F160" s="25">
        <v>10.43</v>
      </c>
      <c r="G160" s="26">
        <v>4026700420975</v>
      </c>
    </row>
    <row r="161" spans="1:7" ht="13.8">
      <c r="A161" s="20" t="s">
        <v>279</v>
      </c>
      <c r="B161" s="27" t="s">
        <v>286</v>
      </c>
      <c r="C161" s="28">
        <v>466694</v>
      </c>
      <c r="D161" s="23">
        <v>6</v>
      </c>
      <c r="E161" s="29">
        <v>24.74</v>
      </c>
      <c r="F161" s="25">
        <v>148.44</v>
      </c>
      <c r="G161" s="26">
        <v>4026700406146</v>
      </c>
    </row>
    <row r="162" spans="1:7" ht="13.8">
      <c r="A162" s="20" t="s">
        <v>279</v>
      </c>
      <c r="B162" s="27" t="s">
        <v>287</v>
      </c>
      <c r="C162" s="28">
        <v>604170</v>
      </c>
      <c r="D162" s="23">
        <v>27</v>
      </c>
      <c r="E162" s="29">
        <v>4.9400000000000004</v>
      </c>
      <c r="F162" s="25">
        <v>133.38</v>
      </c>
      <c r="G162" s="26">
        <v>4026700402254</v>
      </c>
    </row>
    <row r="163" spans="1:7" ht="13.8">
      <c r="A163" s="20" t="s">
        <v>279</v>
      </c>
      <c r="B163" s="27" t="s">
        <v>288</v>
      </c>
      <c r="C163" s="28">
        <v>536673</v>
      </c>
      <c r="D163" s="23">
        <v>13</v>
      </c>
      <c r="E163" s="29">
        <v>5.99</v>
      </c>
      <c r="F163" s="25">
        <v>77.87</v>
      </c>
      <c r="G163" s="26">
        <v>4026700505207</v>
      </c>
    </row>
    <row r="164" spans="1:7" ht="13.8">
      <c r="A164" s="20" t="s">
        <v>279</v>
      </c>
      <c r="B164" s="27" t="s">
        <v>289</v>
      </c>
      <c r="C164" s="28">
        <v>313393</v>
      </c>
      <c r="D164" s="23">
        <v>11</v>
      </c>
      <c r="E164" s="31">
        <v>7.63</v>
      </c>
      <c r="F164" s="25">
        <v>83.93</v>
      </c>
      <c r="G164" s="26">
        <v>4026700419450</v>
      </c>
    </row>
    <row r="165" spans="1:7" ht="13.8">
      <c r="A165" s="20" t="s">
        <v>279</v>
      </c>
      <c r="B165" s="27" t="s">
        <v>291</v>
      </c>
      <c r="C165" s="28">
        <v>466690</v>
      </c>
      <c r="D165" s="23">
        <v>32</v>
      </c>
      <c r="E165" s="31">
        <v>5.58</v>
      </c>
      <c r="F165" s="25">
        <v>178.56</v>
      </c>
      <c r="G165" s="26">
        <v>4026700501902</v>
      </c>
    </row>
    <row r="166" spans="1:7" ht="13.8">
      <c r="A166" s="20" t="s">
        <v>279</v>
      </c>
      <c r="B166" s="27" t="s">
        <v>292</v>
      </c>
      <c r="C166" s="33">
        <v>466693</v>
      </c>
      <c r="D166" s="23">
        <v>60</v>
      </c>
      <c r="E166" s="34">
        <v>5.48</v>
      </c>
      <c r="F166" s="25">
        <v>328.8</v>
      </c>
      <c r="G166" s="26">
        <v>4026700501926</v>
      </c>
    </row>
    <row r="167" spans="1:7" ht="13.8">
      <c r="A167" s="20" t="s">
        <v>279</v>
      </c>
      <c r="B167" s="27" t="s">
        <v>293</v>
      </c>
      <c r="C167" s="35">
        <v>536665</v>
      </c>
      <c r="D167" s="23">
        <v>1</v>
      </c>
      <c r="E167" s="31">
        <v>5.38</v>
      </c>
      <c r="F167" s="25">
        <v>5.38</v>
      </c>
      <c r="G167" s="26">
        <v>4026700504651</v>
      </c>
    </row>
    <row r="168" spans="1:7" ht="13.8">
      <c r="A168" s="20" t="s">
        <v>279</v>
      </c>
      <c r="B168" s="27" t="s">
        <v>294</v>
      </c>
      <c r="C168" s="28"/>
      <c r="D168" s="23">
        <v>1</v>
      </c>
      <c r="E168" s="31">
        <v>6</v>
      </c>
      <c r="F168" s="25">
        <v>6</v>
      </c>
      <c r="G168" s="26"/>
    </row>
    <row r="169" spans="1:7" ht="13.8">
      <c r="A169" s="20" t="s">
        <v>279</v>
      </c>
      <c r="B169" s="27" t="s">
        <v>295</v>
      </c>
      <c r="C169" s="28"/>
      <c r="D169" s="23">
        <v>3</v>
      </c>
      <c r="E169" s="31">
        <v>2</v>
      </c>
      <c r="F169" s="25">
        <v>6</v>
      </c>
      <c r="G169" s="26">
        <v>4026700503654</v>
      </c>
    </row>
    <row r="170" spans="1:7" ht="13.8">
      <c r="A170" s="20" t="s">
        <v>279</v>
      </c>
      <c r="B170" s="27" t="s">
        <v>296</v>
      </c>
      <c r="C170" s="28"/>
      <c r="D170" s="23">
        <v>6</v>
      </c>
      <c r="E170" s="31">
        <v>3.65</v>
      </c>
      <c r="F170" s="25">
        <v>21.9</v>
      </c>
      <c r="G170" s="26">
        <v>40267004113052</v>
      </c>
    </row>
    <row r="171" spans="1:7" ht="13.8">
      <c r="A171" s="20" t="s">
        <v>279</v>
      </c>
      <c r="B171" s="27" t="s">
        <v>297</v>
      </c>
      <c r="C171" s="28"/>
      <c r="D171" s="23">
        <v>1</v>
      </c>
      <c r="E171" s="31">
        <v>10</v>
      </c>
      <c r="F171" s="25">
        <v>10</v>
      </c>
      <c r="G171" s="26">
        <v>4026700367256</v>
      </c>
    </row>
    <row r="172" spans="1:7" ht="13.8">
      <c r="A172" s="20" t="s">
        <v>279</v>
      </c>
      <c r="B172" s="27" t="s">
        <v>298</v>
      </c>
      <c r="C172" s="28"/>
      <c r="D172" s="23">
        <v>1</v>
      </c>
      <c r="E172" s="31">
        <v>5</v>
      </c>
      <c r="F172" s="25">
        <v>5</v>
      </c>
      <c r="G172" s="26">
        <v>4026700363104</v>
      </c>
    </row>
    <row r="173" spans="1:7" ht="13.8">
      <c r="A173" s="20" t="s">
        <v>279</v>
      </c>
      <c r="B173" s="27" t="s">
        <v>299</v>
      </c>
      <c r="C173" s="28"/>
      <c r="D173" s="23">
        <v>2</v>
      </c>
      <c r="E173" s="31">
        <v>5</v>
      </c>
      <c r="F173" s="25">
        <v>10</v>
      </c>
      <c r="G173" s="26">
        <v>4026700362657</v>
      </c>
    </row>
    <row r="174" spans="1:7" ht="13.8">
      <c r="A174" s="20" t="s">
        <v>279</v>
      </c>
      <c r="B174" s="27" t="s">
        <v>300</v>
      </c>
      <c r="C174" s="28"/>
      <c r="D174" s="23">
        <v>6</v>
      </c>
      <c r="E174" s="31">
        <v>3</v>
      </c>
      <c r="F174" s="25">
        <v>18</v>
      </c>
      <c r="G174" s="26">
        <v>4026700377606</v>
      </c>
    </row>
    <row r="175" spans="1:7" ht="13.8">
      <c r="A175" s="20" t="s">
        <v>279</v>
      </c>
      <c r="B175" s="37" t="s">
        <v>301</v>
      </c>
      <c r="C175" s="22"/>
      <c r="D175" s="23">
        <v>1</v>
      </c>
      <c r="E175" s="31">
        <v>34</v>
      </c>
      <c r="F175" s="25">
        <v>34</v>
      </c>
      <c r="G175" s="26"/>
    </row>
    <row r="176" spans="1:7" ht="13.8">
      <c r="A176" s="20" t="s">
        <v>279</v>
      </c>
      <c r="B176" s="27" t="s">
        <v>303</v>
      </c>
      <c r="C176" s="28"/>
      <c r="D176" s="23">
        <v>9</v>
      </c>
      <c r="E176" s="31">
        <v>3</v>
      </c>
      <c r="F176" s="25">
        <v>27</v>
      </c>
      <c r="G176" s="26">
        <v>4026700346558</v>
      </c>
    </row>
    <row r="177" spans="1:7" ht="13.8">
      <c r="A177" s="20" t="s">
        <v>304</v>
      </c>
      <c r="B177" s="27" t="s">
        <v>305</v>
      </c>
      <c r="C177" s="28">
        <v>622205</v>
      </c>
      <c r="D177" s="23">
        <v>12</v>
      </c>
      <c r="E177" s="31">
        <v>2.72</v>
      </c>
      <c r="F177" s="25">
        <v>32.64</v>
      </c>
      <c r="G177" s="26">
        <v>3086126100685</v>
      </c>
    </row>
    <row r="178" spans="1:7" ht="13.8">
      <c r="A178" s="20" t="s">
        <v>304</v>
      </c>
      <c r="B178" s="27" t="s">
        <v>306</v>
      </c>
      <c r="C178" s="28">
        <v>677646</v>
      </c>
      <c r="D178" s="23">
        <v>19</v>
      </c>
      <c r="E178" s="31">
        <v>3.92</v>
      </c>
      <c r="F178" s="25">
        <v>74.48</v>
      </c>
      <c r="G178" s="26">
        <v>3086123331273</v>
      </c>
    </row>
    <row r="179" spans="1:7" ht="13.8">
      <c r="A179" s="20" t="s">
        <v>304</v>
      </c>
      <c r="B179" s="27" t="s">
        <v>307</v>
      </c>
      <c r="C179" s="71"/>
      <c r="D179" s="23">
        <v>8</v>
      </c>
      <c r="E179" s="31">
        <v>16.899999999999999</v>
      </c>
      <c r="F179" s="25">
        <v>135.19999999999999</v>
      </c>
      <c r="G179" s="26">
        <v>70330512085</v>
      </c>
    </row>
    <row r="180" spans="1:7" ht="13.8">
      <c r="A180" s="20" t="s">
        <v>304</v>
      </c>
      <c r="B180" s="27" t="s">
        <v>308</v>
      </c>
      <c r="C180" s="35"/>
      <c r="D180" s="23">
        <v>1</v>
      </c>
      <c r="E180" s="31">
        <v>38.25</v>
      </c>
      <c r="F180" s="25">
        <v>38.25</v>
      </c>
      <c r="G180" s="26">
        <v>3086126100845</v>
      </c>
    </row>
    <row r="181" spans="1:7" ht="13.8">
      <c r="A181" s="20" t="s">
        <v>304</v>
      </c>
      <c r="B181" s="27" t="s">
        <v>309</v>
      </c>
      <c r="C181" s="28"/>
      <c r="D181" s="23">
        <v>19</v>
      </c>
      <c r="E181" s="31">
        <v>2</v>
      </c>
      <c r="F181" s="25">
        <v>38</v>
      </c>
      <c r="G181" s="26">
        <v>70330512122</v>
      </c>
    </row>
    <row r="182" spans="1:7" ht="13.8">
      <c r="A182" s="20" t="s">
        <v>304</v>
      </c>
      <c r="B182" s="27" t="s">
        <v>310</v>
      </c>
      <c r="C182" s="28"/>
      <c r="D182" s="23">
        <v>1</v>
      </c>
      <c r="E182" s="31">
        <v>3</v>
      </c>
      <c r="F182" s="25">
        <v>3</v>
      </c>
      <c r="G182" s="26">
        <v>3086126631967</v>
      </c>
    </row>
    <row r="183" spans="1:7" ht="13.8">
      <c r="A183" s="20" t="s">
        <v>304</v>
      </c>
      <c r="B183" s="37" t="s">
        <v>311</v>
      </c>
      <c r="C183" s="22"/>
      <c r="D183" s="23">
        <v>4</v>
      </c>
      <c r="E183" s="31">
        <v>8</v>
      </c>
      <c r="F183" s="25">
        <v>32</v>
      </c>
      <c r="G183" s="26">
        <v>3086126101392</v>
      </c>
    </row>
    <row r="184" spans="1:7" ht="13.8">
      <c r="A184" s="20" t="s">
        <v>304</v>
      </c>
      <c r="B184" s="27" t="s">
        <v>312</v>
      </c>
      <c r="C184" s="28"/>
      <c r="D184" s="23">
        <v>17</v>
      </c>
      <c r="E184" s="31">
        <v>3</v>
      </c>
      <c r="F184" s="25">
        <v>51</v>
      </c>
      <c r="G184" s="26">
        <v>70330513952</v>
      </c>
    </row>
    <row r="185" spans="1:7" ht="13.8">
      <c r="A185" s="20" t="s">
        <v>31</v>
      </c>
      <c r="B185" s="21" t="s">
        <v>313</v>
      </c>
      <c r="C185" s="22"/>
      <c r="D185" s="23">
        <v>8</v>
      </c>
      <c r="E185" s="24">
        <v>24.99</v>
      </c>
      <c r="F185" s="25">
        <v>199.92</v>
      </c>
      <c r="G185" s="26">
        <v>4063565479793</v>
      </c>
    </row>
    <row r="186" spans="1:7" ht="13.8">
      <c r="A186" s="20" t="s">
        <v>31</v>
      </c>
      <c r="B186" s="27" t="s">
        <v>315</v>
      </c>
      <c r="C186" s="28"/>
      <c r="D186" s="23">
        <v>10</v>
      </c>
      <c r="E186" s="29">
        <v>21.6</v>
      </c>
      <c r="F186" s="25">
        <v>216</v>
      </c>
      <c r="G186" s="26">
        <v>4063565252457</v>
      </c>
    </row>
    <row r="187" spans="1:7" ht="13.8">
      <c r="A187" s="20" t="s">
        <v>31</v>
      </c>
      <c r="B187" s="27" t="s">
        <v>316</v>
      </c>
      <c r="C187" s="28"/>
      <c r="D187" s="23">
        <v>20</v>
      </c>
      <c r="E187" s="29">
        <v>4.55</v>
      </c>
      <c r="F187" s="25">
        <v>91</v>
      </c>
      <c r="G187" s="26">
        <v>4063565479427</v>
      </c>
    </row>
    <row r="188" spans="1:7" ht="13.8">
      <c r="A188" s="20" t="s">
        <v>31</v>
      </c>
      <c r="B188" s="27" t="s">
        <v>317</v>
      </c>
      <c r="C188" s="28"/>
      <c r="D188" s="23">
        <v>10</v>
      </c>
      <c r="E188" s="29">
        <v>2.2400000000000002</v>
      </c>
      <c r="F188" s="25">
        <v>22.4</v>
      </c>
      <c r="G188" s="26">
        <v>4063565252389</v>
      </c>
    </row>
    <row r="189" spans="1:7" ht="13.8">
      <c r="A189" s="20" t="s">
        <v>31</v>
      </c>
      <c r="B189" s="27" t="s">
        <v>318</v>
      </c>
      <c r="C189" s="28">
        <v>450877</v>
      </c>
      <c r="D189" s="23">
        <v>12</v>
      </c>
      <c r="E189" s="29">
        <v>18.05</v>
      </c>
      <c r="F189" s="25">
        <v>216.6</v>
      </c>
      <c r="G189" s="26">
        <v>4063565106491</v>
      </c>
    </row>
    <row r="190" spans="1:7" ht="13.8">
      <c r="A190" s="20" t="s">
        <v>31</v>
      </c>
      <c r="B190" s="27" t="s">
        <v>319</v>
      </c>
      <c r="C190" s="28">
        <v>494368</v>
      </c>
      <c r="D190" s="23">
        <v>10</v>
      </c>
      <c r="E190" s="29">
        <v>5.98</v>
      </c>
      <c r="F190" s="25">
        <v>59.8</v>
      </c>
      <c r="G190" s="26">
        <v>4042448051462</v>
      </c>
    </row>
    <row r="191" spans="1:7" ht="13.8">
      <c r="A191" s="20" t="s">
        <v>31</v>
      </c>
      <c r="B191" s="27" t="s">
        <v>320</v>
      </c>
      <c r="C191" s="28">
        <v>570309</v>
      </c>
      <c r="D191" s="23">
        <v>8</v>
      </c>
      <c r="E191" s="29">
        <v>3.98</v>
      </c>
      <c r="F191" s="25">
        <v>31.84</v>
      </c>
      <c r="G191" s="26">
        <v>4042448039910</v>
      </c>
    </row>
    <row r="192" spans="1:7" ht="13.8">
      <c r="A192" s="20" t="s">
        <v>31</v>
      </c>
      <c r="B192" s="27" t="s">
        <v>321</v>
      </c>
      <c r="C192" s="28">
        <v>126025</v>
      </c>
      <c r="D192" s="23">
        <v>1</v>
      </c>
      <c r="E192" s="29">
        <v>11.49</v>
      </c>
      <c r="F192" s="25">
        <v>11.49</v>
      </c>
      <c r="G192" s="26">
        <v>4042448314079</v>
      </c>
    </row>
    <row r="193" spans="1:7" ht="13.8">
      <c r="A193" s="20" t="s">
        <v>31</v>
      </c>
      <c r="B193" s="27" t="s">
        <v>322</v>
      </c>
      <c r="C193" s="28">
        <v>450880</v>
      </c>
      <c r="D193" s="23">
        <v>10</v>
      </c>
      <c r="E193" s="29">
        <v>16.2</v>
      </c>
      <c r="F193" s="25">
        <v>162</v>
      </c>
      <c r="G193" s="26">
        <v>4042448859150</v>
      </c>
    </row>
    <row r="194" spans="1:7" ht="13.8">
      <c r="A194" s="20" t="s">
        <v>31</v>
      </c>
      <c r="B194" s="27" t="s">
        <v>323</v>
      </c>
      <c r="C194" s="28"/>
      <c r="D194" s="23">
        <v>1</v>
      </c>
      <c r="E194" s="29">
        <v>20.34</v>
      </c>
      <c r="F194" s="25">
        <v>20.34</v>
      </c>
      <c r="G194" s="26">
        <v>4042448337511</v>
      </c>
    </row>
    <row r="195" spans="1:7" ht="13.8">
      <c r="A195" s="20" t="s">
        <v>31</v>
      </c>
      <c r="B195" s="27" t="s">
        <v>324</v>
      </c>
      <c r="C195" s="28"/>
      <c r="D195" s="23">
        <v>5</v>
      </c>
      <c r="E195" s="31">
        <v>6.86</v>
      </c>
      <c r="F195" s="25">
        <v>34.299999999999997</v>
      </c>
      <c r="G195" s="26">
        <v>4063565403903</v>
      </c>
    </row>
    <row r="196" spans="1:7" ht="13.8">
      <c r="A196" s="20" t="s">
        <v>31</v>
      </c>
      <c r="B196" s="27" t="s">
        <v>325</v>
      </c>
      <c r="C196" s="28">
        <v>48816</v>
      </c>
      <c r="D196" s="23">
        <v>10</v>
      </c>
      <c r="E196" s="31">
        <v>6.35</v>
      </c>
      <c r="F196" s="25">
        <v>63.5</v>
      </c>
      <c r="G196" s="26">
        <v>4042448091826</v>
      </c>
    </row>
    <row r="197" spans="1:7" ht="13.8">
      <c r="A197" s="20" t="s">
        <v>31</v>
      </c>
      <c r="B197" s="27" t="s">
        <v>326</v>
      </c>
      <c r="C197" s="33"/>
      <c r="D197" s="23">
        <v>5</v>
      </c>
      <c r="E197" s="34">
        <v>34.74</v>
      </c>
      <c r="F197" s="25">
        <v>173.7</v>
      </c>
      <c r="G197" s="26">
        <v>4063565403934</v>
      </c>
    </row>
    <row r="198" spans="1:7" ht="13.8">
      <c r="A198" s="20" t="s">
        <v>31</v>
      </c>
      <c r="B198" s="27" t="s">
        <v>327</v>
      </c>
      <c r="C198" s="35"/>
      <c r="D198" s="23">
        <v>5</v>
      </c>
      <c r="E198" s="31">
        <v>21.04</v>
      </c>
      <c r="F198" s="25">
        <v>105.2</v>
      </c>
      <c r="G198" s="26">
        <v>4042448859402</v>
      </c>
    </row>
    <row r="199" spans="1:7" ht="13.8">
      <c r="A199" s="20" t="s">
        <v>31</v>
      </c>
      <c r="B199" s="27" t="s">
        <v>329</v>
      </c>
      <c r="C199" s="28"/>
      <c r="D199" s="23">
        <v>2</v>
      </c>
      <c r="E199" s="31">
        <v>8.6300000000000008</v>
      </c>
      <c r="F199" s="25">
        <v>17.260000000000002</v>
      </c>
      <c r="G199" s="26">
        <v>4042448228161</v>
      </c>
    </row>
    <row r="200" spans="1:7" ht="13.8">
      <c r="A200" s="20" t="s">
        <v>31</v>
      </c>
      <c r="B200" s="27" t="s">
        <v>330</v>
      </c>
      <c r="C200" s="28"/>
      <c r="D200" s="23">
        <v>2</v>
      </c>
      <c r="E200" s="31">
        <v>9.5399999999999991</v>
      </c>
      <c r="F200" s="25">
        <v>19.079999999999998</v>
      </c>
      <c r="G200" s="26">
        <v>4042448859365</v>
      </c>
    </row>
    <row r="201" spans="1:7" ht="13.8">
      <c r="A201" s="20" t="s">
        <v>31</v>
      </c>
      <c r="B201" s="27" t="s">
        <v>331</v>
      </c>
      <c r="C201" s="28"/>
      <c r="D201" s="23">
        <v>5</v>
      </c>
      <c r="E201" s="31">
        <v>14.99</v>
      </c>
      <c r="F201" s="25">
        <v>74.95</v>
      </c>
      <c r="G201" s="26">
        <v>4063565316357</v>
      </c>
    </row>
    <row r="202" spans="1:7" ht="13.8">
      <c r="A202" s="20" t="s">
        <v>31</v>
      </c>
      <c r="B202" s="27" t="s">
        <v>332</v>
      </c>
      <c r="C202" s="28">
        <v>450879</v>
      </c>
      <c r="D202" s="23">
        <v>15</v>
      </c>
      <c r="E202" s="31">
        <v>18.05</v>
      </c>
      <c r="F202" s="25">
        <v>270.75</v>
      </c>
      <c r="G202" s="26">
        <v>4063565106514</v>
      </c>
    </row>
    <row r="203" spans="1:7" ht="13.8">
      <c r="A203" s="20" t="s">
        <v>34</v>
      </c>
      <c r="B203" s="21" t="s">
        <v>333</v>
      </c>
      <c r="C203" s="22">
        <v>55230295</v>
      </c>
      <c r="D203" s="23">
        <v>1</v>
      </c>
      <c r="E203" s="24">
        <v>39.590000000000003</v>
      </c>
      <c r="F203" s="25">
        <v>39.590000000000003</v>
      </c>
      <c r="G203" s="26">
        <v>4002432363988</v>
      </c>
    </row>
    <row r="204" spans="1:7" ht="13.8">
      <c r="A204" s="20" t="s">
        <v>34</v>
      </c>
      <c r="B204" s="27" t="s">
        <v>334</v>
      </c>
      <c r="C204" s="28">
        <v>55311151</v>
      </c>
      <c r="D204" s="23">
        <v>10</v>
      </c>
      <c r="E204" s="29">
        <v>26.22</v>
      </c>
      <c r="F204" s="25">
        <v>262.2</v>
      </c>
      <c r="G204" s="26">
        <v>4002432103089</v>
      </c>
    </row>
    <row r="205" spans="1:7" ht="13.8">
      <c r="A205" s="20" t="s">
        <v>34</v>
      </c>
      <c r="B205" s="27" t="s">
        <v>335</v>
      </c>
      <c r="C205" s="28">
        <v>55021251</v>
      </c>
      <c r="D205" s="23">
        <v>2</v>
      </c>
      <c r="E205" s="29">
        <v>32.11</v>
      </c>
      <c r="F205" s="25">
        <v>64.22</v>
      </c>
      <c r="G205" s="26">
        <v>4002432103126</v>
      </c>
    </row>
    <row r="206" spans="1:7" ht="13.8">
      <c r="A206" s="20" t="s">
        <v>34</v>
      </c>
      <c r="B206" s="27" t="s">
        <v>336</v>
      </c>
      <c r="C206" s="28">
        <v>50081251</v>
      </c>
      <c r="D206" s="23">
        <v>2</v>
      </c>
      <c r="E206" s="29">
        <v>24.6</v>
      </c>
      <c r="F206" s="25">
        <v>49.2</v>
      </c>
      <c r="G206" s="26">
        <v>4002432103041</v>
      </c>
    </row>
    <row r="207" spans="1:7" ht="13.8">
      <c r="A207" s="20" t="s">
        <v>34</v>
      </c>
      <c r="B207" s="27" t="s">
        <v>337</v>
      </c>
      <c r="C207" s="28">
        <v>68069</v>
      </c>
      <c r="D207" s="23">
        <v>3</v>
      </c>
      <c r="E207" s="29">
        <v>103.99</v>
      </c>
      <c r="F207" s="25">
        <v>311.97000000000003</v>
      </c>
      <c r="G207" s="26">
        <v>4002432364008</v>
      </c>
    </row>
    <row r="208" spans="1:7" ht="13.8">
      <c r="A208" s="20" t="s">
        <v>34</v>
      </c>
      <c r="B208" s="27" t="s">
        <v>338</v>
      </c>
      <c r="C208" s="28">
        <v>55480033</v>
      </c>
      <c r="D208" s="23">
        <v>6</v>
      </c>
      <c r="E208" s="29">
        <v>28.56</v>
      </c>
      <c r="F208" s="25">
        <v>171.36</v>
      </c>
      <c r="G208" s="26">
        <v>4002432357642</v>
      </c>
    </row>
    <row r="209" spans="1:7" ht="13.8">
      <c r="A209" s="20" t="s">
        <v>34</v>
      </c>
      <c r="B209" s="27" t="s">
        <v>339</v>
      </c>
      <c r="C209" s="28"/>
      <c r="D209" s="23">
        <v>9</v>
      </c>
      <c r="E209" s="29">
        <v>7</v>
      </c>
      <c r="F209" s="25">
        <v>63</v>
      </c>
      <c r="G209" s="26">
        <v>4002432119400</v>
      </c>
    </row>
    <row r="210" spans="1:7" ht="13.8">
      <c r="A210" s="20" t="s">
        <v>34</v>
      </c>
      <c r="B210" s="27" t="s">
        <v>341</v>
      </c>
      <c r="C210" s="28"/>
      <c r="D210" s="23">
        <v>8</v>
      </c>
      <c r="E210" s="29">
        <v>7</v>
      </c>
      <c r="F210" s="25">
        <v>56</v>
      </c>
      <c r="G210" s="26">
        <v>4002432363988</v>
      </c>
    </row>
    <row r="211" spans="1:7" ht="13.8">
      <c r="A211" s="20" t="s">
        <v>34</v>
      </c>
      <c r="B211" s="27" t="s">
        <v>342</v>
      </c>
      <c r="C211" s="28"/>
      <c r="D211" s="23">
        <v>8</v>
      </c>
      <c r="E211" s="29">
        <v>7</v>
      </c>
      <c r="F211" s="25">
        <v>56</v>
      </c>
      <c r="G211" s="26">
        <v>4002432118908</v>
      </c>
    </row>
    <row r="212" spans="1:7" ht="13.8">
      <c r="A212" s="20" t="s">
        <v>34</v>
      </c>
      <c r="B212" s="27" t="s">
        <v>343</v>
      </c>
      <c r="C212" s="28"/>
      <c r="D212" s="23">
        <v>1</v>
      </c>
      <c r="E212" s="29">
        <v>21</v>
      </c>
      <c r="F212" s="25">
        <v>21</v>
      </c>
      <c r="G212" s="26">
        <v>4002432364701</v>
      </c>
    </row>
    <row r="213" spans="1:7" ht="13.8">
      <c r="A213" s="72" t="s">
        <v>34</v>
      </c>
      <c r="B213" s="73" t="s">
        <v>344</v>
      </c>
      <c r="C213" s="74"/>
      <c r="D213" s="75">
        <v>2</v>
      </c>
      <c r="E213" s="34">
        <v>25</v>
      </c>
      <c r="F213" s="76">
        <v>50</v>
      </c>
      <c r="G213" s="26">
        <v>4002432364725</v>
      </c>
    </row>
    <row r="214" spans="1:7" ht="13.8">
      <c r="A214" s="11" t="s">
        <v>34</v>
      </c>
      <c r="B214" s="27" t="s">
        <v>345</v>
      </c>
      <c r="C214" s="70"/>
      <c r="D214" s="39">
        <v>2</v>
      </c>
      <c r="E214" s="31">
        <v>9.98</v>
      </c>
      <c r="F214" s="31">
        <v>19.96</v>
      </c>
      <c r="G214" s="26">
        <v>4002432396870</v>
      </c>
    </row>
    <row r="215" spans="1:7" ht="13.8">
      <c r="A215" s="20" t="s">
        <v>346</v>
      </c>
      <c r="B215" s="21" t="s">
        <v>347</v>
      </c>
      <c r="C215" s="22">
        <v>193954</v>
      </c>
      <c r="D215" s="23">
        <v>5</v>
      </c>
      <c r="E215" s="24">
        <v>24.74</v>
      </c>
      <c r="F215" s="25">
        <v>123.7</v>
      </c>
      <c r="G215" s="26">
        <v>3132620000027</v>
      </c>
    </row>
    <row r="216" spans="1:7" ht="13.8">
      <c r="A216" s="20" t="s">
        <v>346</v>
      </c>
      <c r="B216" s="27" t="s">
        <v>348</v>
      </c>
      <c r="C216" s="28">
        <v>63463</v>
      </c>
      <c r="D216" s="23">
        <v>3</v>
      </c>
      <c r="E216" s="29">
        <v>5.35</v>
      </c>
      <c r="F216" s="25">
        <v>16.05</v>
      </c>
      <c r="G216" s="26">
        <v>5902013901297</v>
      </c>
    </row>
    <row r="217" spans="1:7" ht="13.8">
      <c r="A217" s="20" t="s">
        <v>346</v>
      </c>
      <c r="B217" s="27" t="s">
        <v>349</v>
      </c>
      <c r="C217" s="28">
        <v>289777</v>
      </c>
      <c r="D217" s="23">
        <v>2</v>
      </c>
      <c r="E217" s="29">
        <v>4.1900000000000004</v>
      </c>
      <c r="F217" s="25">
        <v>8.3800000000000008</v>
      </c>
      <c r="G217" s="26">
        <v>5902013935919</v>
      </c>
    </row>
    <row r="218" spans="1:7" ht="13.8">
      <c r="A218" s="20" t="s">
        <v>350</v>
      </c>
      <c r="B218" s="27" t="s">
        <v>351</v>
      </c>
      <c r="C218" s="28">
        <v>283925</v>
      </c>
      <c r="D218" s="23">
        <v>7</v>
      </c>
      <c r="E218" s="29">
        <v>6.29</v>
      </c>
      <c r="F218" s="25">
        <v>44.03</v>
      </c>
      <c r="G218" s="26">
        <v>9151170022</v>
      </c>
    </row>
    <row r="219" spans="1:7" ht="13.8">
      <c r="A219" s="20" t="s">
        <v>350</v>
      </c>
      <c r="B219" s="27" t="s">
        <v>352</v>
      </c>
      <c r="C219" s="28">
        <v>447108</v>
      </c>
      <c r="D219" s="23">
        <v>8</v>
      </c>
      <c r="E219" s="29">
        <v>8.84</v>
      </c>
      <c r="F219" s="25">
        <v>70.72</v>
      </c>
      <c r="G219" s="26">
        <v>91511900224</v>
      </c>
    </row>
    <row r="220" spans="1:7" ht="13.8">
      <c r="A220" s="20" t="s">
        <v>350</v>
      </c>
      <c r="B220" s="27" t="s">
        <v>354</v>
      </c>
      <c r="C220" s="28"/>
      <c r="D220" s="23">
        <v>5</v>
      </c>
      <c r="E220" s="29">
        <v>8.84</v>
      </c>
      <c r="F220" s="25">
        <v>44.2</v>
      </c>
      <c r="G220" s="26">
        <v>91511501247</v>
      </c>
    </row>
    <row r="221" spans="1:7" ht="13.8">
      <c r="A221" s="20" t="s">
        <v>350</v>
      </c>
      <c r="B221" s="27" t="s">
        <v>355</v>
      </c>
      <c r="C221" s="28"/>
      <c r="D221" s="23">
        <v>1</v>
      </c>
      <c r="E221" s="29">
        <v>6.49</v>
      </c>
      <c r="F221" s="25">
        <v>6.49</v>
      </c>
      <c r="G221" s="26">
        <v>91511500370</v>
      </c>
    </row>
    <row r="222" spans="1:7" ht="13.8">
      <c r="A222" s="20" t="s">
        <v>350</v>
      </c>
      <c r="B222" s="27" t="s">
        <v>356</v>
      </c>
      <c r="C222" s="28">
        <v>283925</v>
      </c>
      <c r="D222" s="23">
        <v>8</v>
      </c>
      <c r="E222" s="29">
        <v>6.29</v>
      </c>
      <c r="F222" s="25">
        <v>50.32</v>
      </c>
      <c r="G222" s="26">
        <v>91511500301</v>
      </c>
    </row>
    <row r="223" spans="1:7" ht="13.8">
      <c r="A223" s="20" t="s">
        <v>350</v>
      </c>
      <c r="B223" s="27" t="s">
        <v>357</v>
      </c>
      <c r="C223" s="28">
        <v>384697</v>
      </c>
      <c r="D223" s="23">
        <v>3</v>
      </c>
      <c r="E223" s="29">
        <v>16.54</v>
      </c>
      <c r="F223" s="25">
        <v>49.62</v>
      </c>
      <c r="G223" s="26">
        <v>91511200478</v>
      </c>
    </row>
    <row r="224" spans="1:7" ht="13.8">
      <c r="A224" s="20" t="s">
        <v>350</v>
      </c>
      <c r="B224" s="27" t="s">
        <v>358</v>
      </c>
      <c r="C224" s="28">
        <v>447107</v>
      </c>
      <c r="D224" s="23">
        <v>7</v>
      </c>
      <c r="E224" s="31">
        <v>12.86</v>
      </c>
      <c r="F224" s="25">
        <v>90.02</v>
      </c>
      <c r="G224" s="26">
        <v>91511900217</v>
      </c>
    </row>
    <row r="225" spans="1:7" ht="13.8">
      <c r="A225" s="20" t="s">
        <v>350</v>
      </c>
      <c r="B225" s="27" t="s">
        <v>359</v>
      </c>
      <c r="C225" s="28">
        <v>283933</v>
      </c>
      <c r="D225" s="23">
        <v>4</v>
      </c>
      <c r="E225" s="31">
        <v>12.86</v>
      </c>
      <c r="F225" s="25">
        <v>51.44</v>
      </c>
      <c r="G225" s="26">
        <v>91511101317</v>
      </c>
    </row>
    <row r="226" spans="1:7" ht="13.8">
      <c r="A226" s="20" t="s">
        <v>360</v>
      </c>
      <c r="B226" s="27" t="s">
        <v>361</v>
      </c>
      <c r="C226" s="35">
        <v>235097</v>
      </c>
      <c r="D226" s="23">
        <v>10</v>
      </c>
      <c r="E226" s="31">
        <v>14</v>
      </c>
      <c r="F226" s="25">
        <v>140</v>
      </c>
      <c r="G226" s="26">
        <v>3359000013983</v>
      </c>
    </row>
    <row r="227" spans="1:7" ht="13.8">
      <c r="A227" s="20" t="s">
        <v>360</v>
      </c>
      <c r="B227" s="27" t="s">
        <v>362</v>
      </c>
      <c r="C227" s="28"/>
      <c r="D227" s="23">
        <v>13</v>
      </c>
      <c r="E227" s="31">
        <v>9</v>
      </c>
      <c r="F227" s="25">
        <v>117</v>
      </c>
      <c r="G227" s="26">
        <v>3359000139324</v>
      </c>
    </row>
    <row r="228" spans="1:7" ht="13.8">
      <c r="A228" s="20" t="s">
        <v>360</v>
      </c>
      <c r="B228" s="27" t="s">
        <v>363</v>
      </c>
      <c r="C228" s="28">
        <v>400385</v>
      </c>
      <c r="D228" s="23">
        <v>1</v>
      </c>
      <c r="E228" s="31">
        <v>18.8</v>
      </c>
      <c r="F228" s="25">
        <v>18.8</v>
      </c>
      <c r="G228" s="26">
        <v>6411501985026</v>
      </c>
    </row>
    <row r="229" spans="1:7" ht="13.8">
      <c r="A229" s="20" t="s">
        <v>360</v>
      </c>
      <c r="B229" s="27" t="s">
        <v>364</v>
      </c>
      <c r="C229" s="28">
        <v>235083</v>
      </c>
      <c r="D229" s="23">
        <v>25</v>
      </c>
      <c r="E229" s="31">
        <v>3.75</v>
      </c>
      <c r="F229" s="25">
        <v>93.75</v>
      </c>
      <c r="G229" s="26">
        <v>3359000013976</v>
      </c>
    </row>
    <row r="230" spans="1:7" ht="13.8">
      <c r="A230" s="20" t="s">
        <v>360</v>
      </c>
      <c r="B230" s="27" t="s">
        <v>365</v>
      </c>
      <c r="C230" s="28"/>
      <c r="D230" s="23">
        <v>4</v>
      </c>
      <c r="E230" s="31">
        <v>15</v>
      </c>
      <c r="F230" s="25">
        <v>60</v>
      </c>
      <c r="G230" s="26">
        <v>6411501988102</v>
      </c>
    </row>
    <row r="231" spans="1:7" ht="13.8">
      <c r="A231" s="20" t="s">
        <v>360</v>
      </c>
      <c r="B231" s="27" t="s">
        <v>367</v>
      </c>
      <c r="C231" s="28">
        <v>400377</v>
      </c>
      <c r="D231" s="23">
        <v>2</v>
      </c>
      <c r="E231" s="31">
        <v>19.149999999999999</v>
      </c>
      <c r="F231" s="25">
        <v>38.299999999999997</v>
      </c>
      <c r="G231" s="26">
        <v>6411501985903</v>
      </c>
    </row>
    <row r="232" spans="1:7" ht="13.8">
      <c r="A232" s="20" t="s">
        <v>360</v>
      </c>
      <c r="B232" s="27" t="s">
        <v>368</v>
      </c>
      <c r="C232" s="28">
        <v>235096</v>
      </c>
      <c r="D232" s="23">
        <v>24</v>
      </c>
      <c r="E232" s="31">
        <v>5.35</v>
      </c>
      <c r="F232" s="25">
        <v>128.4</v>
      </c>
      <c r="G232" s="26">
        <v>3359000013945</v>
      </c>
    </row>
    <row r="233" spans="1:7" ht="13.8">
      <c r="A233" s="20" t="s">
        <v>38</v>
      </c>
      <c r="B233" s="21" t="s">
        <v>369</v>
      </c>
      <c r="C233" s="22">
        <v>442273</v>
      </c>
      <c r="D233" s="23">
        <v>22</v>
      </c>
      <c r="E233" s="24">
        <v>1.98</v>
      </c>
      <c r="F233" s="25">
        <v>43.56</v>
      </c>
      <c r="G233" s="26">
        <v>40151595</v>
      </c>
    </row>
    <row r="234" spans="1:7" ht="13.8">
      <c r="A234" s="20" t="s">
        <v>38</v>
      </c>
      <c r="B234" s="27" t="s">
        <v>370</v>
      </c>
      <c r="C234" s="28">
        <v>442274</v>
      </c>
      <c r="D234" s="23">
        <v>14</v>
      </c>
      <c r="E234" s="29">
        <v>3.07</v>
      </c>
      <c r="F234" s="25">
        <v>42.98</v>
      </c>
      <c r="G234" s="26">
        <v>40151601</v>
      </c>
    </row>
    <row r="235" spans="1:7" ht="13.8">
      <c r="A235" s="20" t="s">
        <v>38</v>
      </c>
      <c r="B235" s="27" t="s">
        <v>371</v>
      </c>
      <c r="C235" s="28">
        <v>568365</v>
      </c>
      <c r="D235" s="23">
        <v>16</v>
      </c>
      <c r="E235" s="29">
        <v>4.25</v>
      </c>
      <c r="F235" s="25">
        <v>68</v>
      </c>
      <c r="G235" s="26">
        <v>3178040208339</v>
      </c>
    </row>
    <row r="236" spans="1:7" ht="13.8">
      <c r="A236" s="20" t="s">
        <v>38</v>
      </c>
      <c r="B236" s="27" t="s">
        <v>372</v>
      </c>
      <c r="C236" s="28"/>
      <c r="D236" s="23">
        <v>9</v>
      </c>
      <c r="E236" s="29">
        <v>6</v>
      </c>
      <c r="F236" s="25">
        <v>54</v>
      </c>
      <c r="G236" s="26">
        <v>5410091323875</v>
      </c>
    </row>
    <row r="237" spans="1:7" ht="13.8">
      <c r="A237" s="20" t="s">
        <v>38</v>
      </c>
      <c r="B237" s="27" t="s">
        <v>373</v>
      </c>
      <c r="C237" s="28"/>
      <c r="D237" s="23">
        <v>10</v>
      </c>
      <c r="E237" s="29">
        <v>6.88</v>
      </c>
      <c r="F237" s="25">
        <v>68.8</v>
      </c>
      <c r="G237" s="26">
        <v>4015000438568</v>
      </c>
    </row>
    <row r="238" spans="1:7" ht="13.8">
      <c r="A238" s="20" t="s">
        <v>38</v>
      </c>
      <c r="B238" s="27" t="s">
        <v>374</v>
      </c>
      <c r="C238" s="28"/>
      <c r="D238" s="23">
        <v>5</v>
      </c>
      <c r="E238" s="29">
        <v>10</v>
      </c>
      <c r="F238" s="25">
        <v>50</v>
      </c>
      <c r="G238" s="26">
        <v>5410091323974</v>
      </c>
    </row>
    <row r="239" spans="1:7" ht="13.8">
      <c r="A239" s="20" t="s">
        <v>38</v>
      </c>
      <c r="B239" s="27" t="s">
        <v>375</v>
      </c>
      <c r="C239" s="28"/>
      <c r="D239" s="23">
        <v>16</v>
      </c>
      <c r="E239" s="29">
        <v>10.75</v>
      </c>
      <c r="F239" s="25">
        <v>172</v>
      </c>
      <c r="G239" s="26">
        <v>5410091323950</v>
      </c>
    </row>
    <row r="240" spans="1:7" ht="13.8">
      <c r="A240" s="20" t="s">
        <v>41</v>
      </c>
      <c r="B240" s="21" t="s">
        <v>376</v>
      </c>
      <c r="C240" s="22">
        <v>451341</v>
      </c>
      <c r="D240" s="23">
        <v>7</v>
      </c>
      <c r="E240" s="24">
        <v>44.22</v>
      </c>
      <c r="F240" s="25">
        <v>309.54000000000002</v>
      </c>
      <c r="G240" s="26">
        <v>3131910551614</v>
      </c>
    </row>
    <row r="241" spans="1:7" ht="13.8">
      <c r="A241" s="20" t="s">
        <v>41</v>
      </c>
      <c r="B241" s="27" t="s">
        <v>377</v>
      </c>
      <c r="C241" s="28">
        <v>470491</v>
      </c>
      <c r="D241" s="23">
        <v>10</v>
      </c>
      <c r="E241" s="29">
        <v>21.11</v>
      </c>
      <c r="F241" s="25">
        <v>211.1</v>
      </c>
      <c r="G241" s="26">
        <v>3131910425700</v>
      </c>
    </row>
    <row r="242" spans="1:7" ht="13.8">
      <c r="A242" s="20" t="s">
        <v>41</v>
      </c>
      <c r="B242" s="27" t="s">
        <v>378</v>
      </c>
      <c r="C242" s="28">
        <v>458584</v>
      </c>
      <c r="D242" s="23">
        <v>36</v>
      </c>
      <c r="E242" s="29">
        <v>33.659999999999997</v>
      </c>
      <c r="F242" s="25">
        <v>1211.76</v>
      </c>
      <c r="G242" s="26">
        <v>3131910414582</v>
      </c>
    </row>
    <row r="243" spans="1:7" ht="13.8">
      <c r="A243" s="20" t="s">
        <v>41</v>
      </c>
      <c r="B243" s="27" t="s">
        <v>380</v>
      </c>
      <c r="C243" s="28">
        <v>449586</v>
      </c>
      <c r="D243" s="23">
        <v>8</v>
      </c>
      <c r="E243" s="29">
        <v>38.15</v>
      </c>
      <c r="F243" s="25">
        <v>305.2</v>
      </c>
      <c r="G243" s="26">
        <v>3131910556183</v>
      </c>
    </row>
    <row r="244" spans="1:7" ht="13.8">
      <c r="A244" s="20" t="s">
        <v>41</v>
      </c>
      <c r="B244" s="27" t="s">
        <v>381</v>
      </c>
      <c r="C244" s="28"/>
      <c r="D244" s="23">
        <v>5</v>
      </c>
      <c r="E244" s="29">
        <v>38.15</v>
      </c>
      <c r="F244" s="25">
        <v>190.75</v>
      </c>
      <c r="G244" s="26">
        <v>3131910556176</v>
      </c>
    </row>
    <row r="245" spans="1:7" ht="13.8">
      <c r="A245" s="20" t="s">
        <v>41</v>
      </c>
      <c r="B245" s="27" t="s">
        <v>382</v>
      </c>
      <c r="C245" s="28">
        <v>442743</v>
      </c>
      <c r="D245" s="23">
        <v>4</v>
      </c>
      <c r="E245" s="29">
        <v>27.59</v>
      </c>
      <c r="F245" s="25">
        <v>110.36</v>
      </c>
      <c r="G245" s="26">
        <v>313191057672</v>
      </c>
    </row>
    <row r="246" spans="1:7" ht="13.8">
      <c r="A246" s="20" t="s">
        <v>41</v>
      </c>
      <c r="B246" s="27" t="s">
        <v>383</v>
      </c>
      <c r="C246" s="28">
        <v>196772</v>
      </c>
      <c r="D246" s="23">
        <v>6</v>
      </c>
      <c r="E246" s="29">
        <v>12.86</v>
      </c>
      <c r="F246" s="25">
        <v>77.16</v>
      </c>
      <c r="G246" s="26">
        <v>4902505159671</v>
      </c>
    </row>
    <row r="247" spans="1:7" ht="13.8">
      <c r="A247" s="20" t="s">
        <v>41</v>
      </c>
      <c r="B247" s="27" t="s">
        <v>384</v>
      </c>
      <c r="C247" s="28">
        <v>491663</v>
      </c>
      <c r="D247" s="23">
        <v>184</v>
      </c>
      <c r="E247" s="29">
        <v>2.59</v>
      </c>
      <c r="F247" s="25">
        <v>476.56</v>
      </c>
      <c r="G247" s="26">
        <v>4902505163173</v>
      </c>
    </row>
    <row r="248" spans="1:7" ht="13.8">
      <c r="A248" s="20" t="s">
        <v>41</v>
      </c>
      <c r="B248" s="27" t="s">
        <v>385</v>
      </c>
      <c r="C248" s="28"/>
      <c r="D248" s="23">
        <v>7</v>
      </c>
      <c r="E248" s="29">
        <v>17.11</v>
      </c>
      <c r="F248" s="25">
        <v>119.77</v>
      </c>
      <c r="G248" s="26">
        <v>3131910556190</v>
      </c>
    </row>
    <row r="249" spans="1:7" ht="13.8">
      <c r="A249" s="20" t="s">
        <v>41</v>
      </c>
      <c r="B249" s="27" t="s">
        <v>386</v>
      </c>
      <c r="C249" s="28" t="s">
        <v>387</v>
      </c>
      <c r="D249" s="23">
        <v>3</v>
      </c>
      <c r="E249" s="31">
        <v>2.4</v>
      </c>
      <c r="F249" s="25">
        <v>7.2</v>
      </c>
      <c r="G249" s="26">
        <v>4902505373404</v>
      </c>
    </row>
    <row r="250" spans="1:7" ht="13.8">
      <c r="A250" s="20" t="s">
        <v>41</v>
      </c>
      <c r="B250" s="27" t="s">
        <v>388</v>
      </c>
      <c r="C250" s="28" t="s">
        <v>389</v>
      </c>
      <c r="D250" s="23">
        <v>9</v>
      </c>
      <c r="E250" s="31">
        <v>1.5</v>
      </c>
      <c r="F250" s="25">
        <v>13.5</v>
      </c>
      <c r="G250" s="26">
        <v>4902505130243</v>
      </c>
    </row>
    <row r="251" spans="1:7" ht="13.8">
      <c r="A251" s="20" t="s">
        <v>41</v>
      </c>
      <c r="B251" s="27" t="s">
        <v>390</v>
      </c>
      <c r="C251" s="33"/>
      <c r="D251" s="23">
        <v>11</v>
      </c>
      <c r="E251" s="34">
        <v>1.99</v>
      </c>
      <c r="F251" s="25">
        <v>21.89</v>
      </c>
      <c r="G251" s="26">
        <v>4902505085963</v>
      </c>
    </row>
    <row r="252" spans="1:7" ht="13.8">
      <c r="A252" s="20" t="s">
        <v>41</v>
      </c>
      <c r="B252" s="27" t="s">
        <v>391</v>
      </c>
      <c r="C252" s="35"/>
      <c r="D252" s="23">
        <v>15</v>
      </c>
      <c r="E252" s="31">
        <v>3.49</v>
      </c>
      <c r="F252" s="25">
        <v>52.35</v>
      </c>
      <c r="G252" s="26">
        <v>4902505139345</v>
      </c>
    </row>
    <row r="253" spans="1:7" ht="13.8">
      <c r="A253" s="20" t="s">
        <v>41</v>
      </c>
      <c r="B253" s="27" t="s">
        <v>392</v>
      </c>
      <c r="C253" s="28"/>
      <c r="D253" s="23">
        <v>10</v>
      </c>
      <c r="E253" s="31">
        <v>2.6</v>
      </c>
      <c r="F253" s="25">
        <v>26</v>
      </c>
      <c r="G253" s="26">
        <v>4902505134708</v>
      </c>
    </row>
    <row r="254" spans="1:7" ht="13.8">
      <c r="A254" s="20" t="s">
        <v>41</v>
      </c>
      <c r="B254" s="27" t="s">
        <v>393</v>
      </c>
      <c r="C254" s="28"/>
      <c r="D254" s="23">
        <v>5</v>
      </c>
      <c r="E254" s="31">
        <v>2.5299999999999998</v>
      </c>
      <c r="F254" s="25">
        <v>12.65</v>
      </c>
      <c r="G254" s="26"/>
    </row>
    <row r="255" spans="1:7" ht="13.8">
      <c r="A255" s="20" t="s">
        <v>41</v>
      </c>
      <c r="B255" s="27" t="s">
        <v>395</v>
      </c>
      <c r="C255" s="28" t="s">
        <v>396</v>
      </c>
      <c r="D255" s="23">
        <v>4</v>
      </c>
      <c r="E255" s="31">
        <v>2.4900000000000002</v>
      </c>
      <c r="F255" s="25">
        <v>9.9600000000000009</v>
      </c>
      <c r="G255" s="26">
        <v>4902505581540</v>
      </c>
    </row>
    <row r="256" spans="1:7" ht="13.8">
      <c r="A256" s="20" t="s">
        <v>41</v>
      </c>
      <c r="B256" s="27" t="s">
        <v>397</v>
      </c>
      <c r="C256" s="28">
        <v>27736</v>
      </c>
      <c r="D256" s="23">
        <v>11</v>
      </c>
      <c r="E256" s="31">
        <v>1.69</v>
      </c>
      <c r="F256" s="25">
        <v>18.59</v>
      </c>
      <c r="G256" s="26">
        <v>4902505085949</v>
      </c>
    </row>
    <row r="257" spans="1:7" ht="13.8">
      <c r="A257" s="20" t="s">
        <v>41</v>
      </c>
      <c r="B257" s="27" t="s">
        <v>398</v>
      </c>
      <c r="C257" s="28">
        <v>27698</v>
      </c>
      <c r="D257" s="23">
        <v>151</v>
      </c>
      <c r="E257" s="31">
        <v>1.99</v>
      </c>
      <c r="F257" s="25">
        <v>300.49</v>
      </c>
      <c r="G257" s="26">
        <v>4902505085765</v>
      </c>
    </row>
    <row r="258" spans="1:7" ht="13.8">
      <c r="A258" s="20" t="s">
        <v>41</v>
      </c>
      <c r="B258" s="27" t="s">
        <v>399</v>
      </c>
      <c r="C258" s="28">
        <v>449581</v>
      </c>
      <c r="D258" s="23">
        <v>3</v>
      </c>
      <c r="E258" s="31">
        <v>8.75</v>
      </c>
      <c r="F258" s="25">
        <v>26.25</v>
      </c>
      <c r="G258" s="26">
        <v>3131910572572</v>
      </c>
    </row>
    <row r="259" spans="1:7" ht="13.8">
      <c r="A259" s="20" t="s">
        <v>41</v>
      </c>
      <c r="B259" s="37" t="s">
        <v>400</v>
      </c>
      <c r="C259" s="22"/>
      <c r="D259" s="23">
        <v>105</v>
      </c>
      <c r="E259" s="31">
        <v>2.15</v>
      </c>
      <c r="F259" s="25">
        <v>225.75</v>
      </c>
      <c r="G259" s="26">
        <v>4902505085703</v>
      </c>
    </row>
    <row r="260" spans="1:7" ht="13.8">
      <c r="A260" s="20" t="s">
        <v>41</v>
      </c>
      <c r="B260" s="27" t="s">
        <v>401</v>
      </c>
      <c r="C260" s="28">
        <v>700524</v>
      </c>
      <c r="D260" s="23">
        <v>15</v>
      </c>
      <c r="E260" s="31">
        <v>2.5</v>
      </c>
      <c r="F260" s="25">
        <v>37.5</v>
      </c>
      <c r="G260" s="26">
        <v>4902505342080</v>
      </c>
    </row>
    <row r="261" spans="1:7" ht="13.8">
      <c r="A261" s="20" t="s">
        <v>41</v>
      </c>
      <c r="B261" s="27" t="s">
        <v>402</v>
      </c>
      <c r="C261" s="28">
        <v>196691</v>
      </c>
      <c r="D261" s="23">
        <v>5</v>
      </c>
      <c r="E261" s="31">
        <v>1.99</v>
      </c>
      <c r="F261" s="25">
        <v>9.9499999999999993</v>
      </c>
      <c r="G261" s="26">
        <v>4902505085413</v>
      </c>
    </row>
    <row r="262" spans="1:7" ht="13.8">
      <c r="A262" s="20" t="s">
        <v>41</v>
      </c>
      <c r="B262" s="27" t="s">
        <v>403</v>
      </c>
      <c r="C262" s="28" t="s">
        <v>404</v>
      </c>
      <c r="D262" s="23">
        <v>6</v>
      </c>
      <c r="E262" s="31">
        <v>2.4900000000000002</v>
      </c>
      <c r="F262" s="25">
        <v>14.94</v>
      </c>
      <c r="G262" s="26">
        <v>4902505081828</v>
      </c>
    </row>
    <row r="263" spans="1:7" ht="13.8">
      <c r="A263" s="20" t="s">
        <v>41</v>
      </c>
      <c r="B263" s="27" t="s">
        <v>405</v>
      </c>
      <c r="C263" s="28"/>
      <c r="D263" s="23">
        <v>25</v>
      </c>
      <c r="E263" s="31">
        <v>2.15</v>
      </c>
      <c r="F263" s="25">
        <v>53.75</v>
      </c>
      <c r="G263" s="26">
        <v>4902505143687</v>
      </c>
    </row>
    <row r="264" spans="1:7" ht="13.8">
      <c r="A264" s="20" t="s">
        <v>41</v>
      </c>
      <c r="B264" s="27" t="s">
        <v>406</v>
      </c>
      <c r="C264" s="28">
        <v>304363</v>
      </c>
      <c r="D264" s="23">
        <v>101</v>
      </c>
      <c r="E264" s="31">
        <v>2.0499999999999998</v>
      </c>
      <c r="F264" s="25">
        <v>207.05</v>
      </c>
      <c r="G264" s="26">
        <v>4902505520976</v>
      </c>
    </row>
    <row r="265" spans="1:7" ht="13.8">
      <c r="A265" s="20" t="s">
        <v>41</v>
      </c>
      <c r="B265" s="27" t="s">
        <v>407</v>
      </c>
      <c r="C265" s="28">
        <v>27612</v>
      </c>
      <c r="D265" s="23">
        <v>26</v>
      </c>
      <c r="E265" s="31">
        <v>1.99</v>
      </c>
      <c r="F265" s="25">
        <v>51.74</v>
      </c>
      <c r="G265" s="26">
        <v>4902505085703</v>
      </c>
    </row>
    <row r="266" spans="1:7" ht="13.8">
      <c r="A266" s="20" t="s">
        <v>41</v>
      </c>
      <c r="B266" s="27" t="s">
        <v>409</v>
      </c>
      <c r="C266" s="28" t="s">
        <v>410</v>
      </c>
      <c r="D266" s="23">
        <v>15</v>
      </c>
      <c r="E266" s="31">
        <v>6.05</v>
      </c>
      <c r="F266" s="25">
        <v>90.75</v>
      </c>
      <c r="G266" s="26">
        <v>49025054769696</v>
      </c>
    </row>
    <row r="267" spans="1:7" ht="13.8">
      <c r="A267" s="20" t="s">
        <v>41</v>
      </c>
      <c r="B267" s="27" t="s">
        <v>411</v>
      </c>
      <c r="C267" s="28">
        <v>468584</v>
      </c>
      <c r="D267" s="23">
        <v>73</v>
      </c>
      <c r="E267" s="31">
        <v>2.04</v>
      </c>
      <c r="F267" s="25">
        <v>148.91999999999999</v>
      </c>
      <c r="G267" s="26">
        <v>4902505424076</v>
      </c>
    </row>
    <row r="268" spans="1:7" ht="13.8">
      <c r="A268" s="20" t="s">
        <v>41</v>
      </c>
      <c r="B268" s="37" t="s">
        <v>412</v>
      </c>
      <c r="C268" s="22">
        <v>234503</v>
      </c>
      <c r="D268" s="23">
        <v>236</v>
      </c>
      <c r="E268" s="31">
        <v>1.99</v>
      </c>
      <c r="F268" s="25">
        <v>469.64</v>
      </c>
      <c r="G268" s="26">
        <v>4902505487309</v>
      </c>
    </row>
    <row r="269" spans="1:7" ht="13.8">
      <c r="A269" s="20" t="s">
        <v>41</v>
      </c>
      <c r="B269" s="27" t="s">
        <v>413</v>
      </c>
      <c r="C269" s="28">
        <v>196624</v>
      </c>
      <c r="D269" s="23">
        <v>34</v>
      </c>
      <c r="E269" s="31">
        <v>1.72</v>
      </c>
      <c r="F269" s="25">
        <v>58.48</v>
      </c>
      <c r="G269" s="26">
        <v>4902505156403</v>
      </c>
    </row>
    <row r="270" spans="1:7" ht="13.8">
      <c r="A270" s="20" t="s">
        <v>41</v>
      </c>
      <c r="B270" s="27" t="s">
        <v>414</v>
      </c>
      <c r="C270" s="28">
        <v>483756</v>
      </c>
      <c r="D270" s="23">
        <v>124</v>
      </c>
      <c r="E270" s="31">
        <v>1.84</v>
      </c>
      <c r="F270" s="25">
        <v>228.16</v>
      </c>
      <c r="G270" s="26">
        <v>4902505695750</v>
      </c>
    </row>
    <row r="271" spans="1:7" ht="13.8">
      <c r="A271" s="20" t="s">
        <v>41</v>
      </c>
      <c r="B271" s="27" t="s">
        <v>415</v>
      </c>
      <c r="C271" s="28">
        <v>476550</v>
      </c>
      <c r="D271" s="23">
        <v>279</v>
      </c>
      <c r="E271" s="31">
        <v>2.94</v>
      </c>
      <c r="F271" s="25">
        <v>820.26</v>
      </c>
      <c r="G271" s="26">
        <v>4902505417498</v>
      </c>
    </row>
    <row r="272" spans="1:7" ht="13.8">
      <c r="A272" s="20" t="s">
        <v>41</v>
      </c>
      <c r="B272" s="27" t="s">
        <v>416</v>
      </c>
      <c r="C272" s="28">
        <v>563962</v>
      </c>
      <c r="D272" s="23">
        <v>748</v>
      </c>
      <c r="E272" s="31">
        <v>2.79</v>
      </c>
      <c r="F272" s="25">
        <v>2086.92</v>
      </c>
      <c r="G272" s="26">
        <v>4902505358067</v>
      </c>
    </row>
    <row r="273" spans="1:7" ht="13.8">
      <c r="A273" s="20" t="s">
        <v>41</v>
      </c>
      <c r="B273" s="27" t="s">
        <v>417</v>
      </c>
      <c r="C273" s="28">
        <v>685790</v>
      </c>
      <c r="D273" s="23">
        <v>119</v>
      </c>
      <c r="E273" s="31">
        <v>1.39</v>
      </c>
      <c r="F273" s="25">
        <v>165.41</v>
      </c>
      <c r="G273" s="26">
        <v>4902505275845</v>
      </c>
    </row>
    <row r="274" spans="1:7" ht="13.8">
      <c r="A274" s="20" t="s">
        <v>41</v>
      </c>
      <c r="B274" s="27" t="s">
        <v>418</v>
      </c>
      <c r="C274" s="28">
        <v>196764</v>
      </c>
      <c r="D274" s="23">
        <v>70</v>
      </c>
      <c r="E274" s="31">
        <v>2.25</v>
      </c>
      <c r="F274" s="25">
        <v>157.5</v>
      </c>
      <c r="G274" s="26">
        <v>4902505086236</v>
      </c>
    </row>
    <row r="275" spans="1:7" ht="13.8">
      <c r="A275" s="20" t="s">
        <v>41</v>
      </c>
      <c r="B275" s="27" t="s">
        <v>419</v>
      </c>
      <c r="C275" s="28">
        <v>449574</v>
      </c>
      <c r="D275" s="23">
        <v>50</v>
      </c>
      <c r="E275" s="31">
        <v>1.9</v>
      </c>
      <c r="F275" s="25">
        <v>95</v>
      </c>
      <c r="G275" s="26">
        <v>4902505621581</v>
      </c>
    </row>
    <row r="276" spans="1:7" ht="13.8">
      <c r="A276" s="20" t="s">
        <v>41</v>
      </c>
      <c r="B276" s="27" t="s">
        <v>421</v>
      </c>
      <c r="C276" s="28">
        <v>484017</v>
      </c>
      <c r="D276" s="23">
        <v>35</v>
      </c>
      <c r="E276" s="31">
        <v>1.9</v>
      </c>
      <c r="F276" s="25">
        <v>66.5</v>
      </c>
      <c r="G276" s="26">
        <v>4902505680977</v>
      </c>
    </row>
    <row r="277" spans="1:7" ht="13.8">
      <c r="A277" s="20" t="s">
        <v>41</v>
      </c>
      <c r="B277" s="27" t="s">
        <v>422</v>
      </c>
      <c r="C277" s="28">
        <v>429365</v>
      </c>
      <c r="D277" s="23">
        <v>132</v>
      </c>
      <c r="E277" s="31">
        <v>1.64</v>
      </c>
      <c r="F277" s="25">
        <v>216.48</v>
      </c>
      <c r="G277" s="26">
        <v>4902505560491</v>
      </c>
    </row>
    <row r="278" spans="1:7" ht="13.8">
      <c r="A278" s="20" t="s">
        <v>41</v>
      </c>
      <c r="B278" s="27" t="s">
        <v>423</v>
      </c>
      <c r="C278" s="28">
        <v>27604</v>
      </c>
      <c r="D278" s="23">
        <v>15</v>
      </c>
      <c r="E278" s="31">
        <v>1.99</v>
      </c>
      <c r="F278" s="25">
        <v>29.85</v>
      </c>
      <c r="G278" s="26">
        <v>4902505085680</v>
      </c>
    </row>
    <row r="279" spans="1:7" ht="13.8">
      <c r="A279" s="20" t="s">
        <v>41</v>
      </c>
      <c r="B279" s="27" t="s">
        <v>424</v>
      </c>
      <c r="C279" s="28"/>
      <c r="D279" s="23">
        <v>17</v>
      </c>
      <c r="E279" s="31">
        <v>1.49</v>
      </c>
      <c r="F279" s="25">
        <v>25.33</v>
      </c>
      <c r="G279" s="26">
        <v>4902505085949</v>
      </c>
    </row>
    <row r="280" spans="1:7" ht="13.8">
      <c r="A280" s="20" t="s">
        <v>41</v>
      </c>
      <c r="B280" s="37" t="s">
        <v>425</v>
      </c>
      <c r="C280" s="22"/>
      <c r="D280" s="23">
        <v>9</v>
      </c>
      <c r="E280" s="31">
        <v>26.49</v>
      </c>
      <c r="F280" s="25">
        <v>238.41</v>
      </c>
      <c r="G280" s="26">
        <v>3131910137574</v>
      </c>
    </row>
    <row r="281" spans="1:7" ht="13.8">
      <c r="A281" s="20" t="s">
        <v>41</v>
      </c>
      <c r="B281" s="27" t="s">
        <v>426</v>
      </c>
      <c r="C281" s="28">
        <v>484033</v>
      </c>
      <c r="D281" s="23">
        <v>142</v>
      </c>
      <c r="E281" s="31">
        <v>13.32</v>
      </c>
      <c r="F281" s="25">
        <v>1891.44</v>
      </c>
      <c r="G281" s="26">
        <v>4902505532870</v>
      </c>
    </row>
    <row r="282" spans="1:7" ht="13.8">
      <c r="A282" s="20" t="s">
        <v>41</v>
      </c>
      <c r="B282" s="27" t="s">
        <v>427</v>
      </c>
      <c r="C282" s="28">
        <v>336234</v>
      </c>
      <c r="D282" s="23">
        <v>96</v>
      </c>
      <c r="E282" s="31">
        <v>1.99</v>
      </c>
      <c r="F282" s="25">
        <v>191.04</v>
      </c>
      <c r="G282" s="26">
        <v>4902505134739</v>
      </c>
    </row>
    <row r="283" spans="1:7" ht="13.8">
      <c r="A283" s="20" t="s">
        <v>41</v>
      </c>
      <c r="B283" s="27" t="s">
        <v>428</v>
      </c>
      <c r="C283" s="28">
        <v>696176</v>
      </c>
      <c r="D283" s="23">
        <v>87</v>
      </c>
      <c r="E283" s="31">
        <v>2.61</v>
      </c>
      <c r="F283" s="25">
        <v>227.07</v>
      </c>
      <c r="G283" s="26">
        <v>4902505424267</v>
      </c>
    </row>
    <row r="284" spans="1:7" ht="13.8">
      <c r="A284" s="20" t="s">
        <v>41</v>
      </c>
      <c r="B284" s="27" t="s">
        <v>429</v>
      </c>
      <c r="C284" s="74">
        <v>196683</v>
      </c>
      <c r="D284" s="23">
        <v>106</v>
      </c>
      <c r="E284" s="34">
        <v>1.99</v>
      </c>
      <c r="F284" s="25">
        <v>210.94</v>
      </c>
      <c r="G284" s="26">
        <v>4902505085420</v>
      </c>
    </row>
    <row r="285" spans="1:7" ht="13.8">
      <c r="A285" s="20" t="s">
        <v>41</v>
      </c>
      <c r="B285" s="37" t="s">
        <v>431</v>
      </c>
      <c r="C285" s="48">
        <v>578833</v>
      </c>
      <c r="D285" s="23">
        <v>249</v>
      </c>
      <c r="E285" s="31">
        <v>2.99</v>
      </c>
      <c r="F285" s="25">
        <v>744.51</v>
      </c>
      <c r="G285" s="26">
        <v>4902505198243</v>
      </c>
    </row>
    <row r="286" spans="1:7" ht="13.8">
      <c r="A286" s="20" t="s">
        <v>41</v>
      </c>
      <c r="B286" s="37" t="s">
        <v>433</v>
      </c>
      <c r="C286" s="48"/>
      <c r="D286" s="23">
        <v>152</v>
      </c>
      <c r="E286" s="31">
        <v>2.99</v>
      </c>
      <c r="F286" s="25">
        <v>454.48</v>
      </c>
      <c r="G286" s="26">
        <v>4902505417542</v>
      </c>
    </row>
    <row r="287" spans="1:7" ht="13.8">
      <c r="A287" s="20" t="s">
        <v>41</v>
      </c>
      <c r="B287" s="37" t="s">
        <v>434</v>
      </c>
      <c r="C287" s="48">
        <v>484023</v>
      </c>
      <c r="D287" s="23">
        <v>83</v>
      </c>
      <c r="E287" s="31">
        <v>2.3199999999999998</v>
      </c>
      <c r="F287" s="25">
        <v>192.56</v>
      </c>
      <c r="G287" s="26">
        <v>4902505681394</v>
      </c>
    </row>
    <row r="288" spans="1:7" ht="13.8">
      <c r="A288" s="20" t="s">
        <v>41</v>
      </c>
      <c r="B288" s="37" t="s">
        <v>435</v>
      </c>
      <c r="C288" s="48">
        <v>305553</v>
      </c>
      <c r="D288" s="23">
        <v>58</v>
      </c>
      <c r="E288" s="31">
        <v>2.79</v>
      </c>
      <c r="F288" s="25">
        <v>161.82</v>
      </c>
      <c r="G288" s="26">
        <v>4902505399213</v>
      </c>
    </row>
    <row r="289" spans="1:7" ht="13.8">
      <c r="A289" s="20" t="s">
        <v>41</v>
      </c>
      <c r="B289" s="37" t="s">
        <v>436</v>
      </c>
      <c r="C289" s="48"/>
      <c r="D289" s="23">
        <v>28</v>
      </c>
      <c r="E289" s="31">
        <v>1.1499999999999999</v>
      </c>
      <c r="F289" s="25">
        <v>32.200000000000003</v>
      </c>
      <c r="G289" s="26">
        <v>4902505621598</v>
      </c>
    </row>
    <row r="290" spans="1:7" ht="13.8">
      <c r="A290" s="20" t="s">
        <v>41</v>
      </c>
      <c r="B290" s="37" t="s">
        <v>437</v>
      </c>
      <c r="C290" s="48"/>
      <c r="D290" s="23">
        <v>48</v>
      </c>
      <c r="E290" s="31">
        <v>4.99</v>
      </c>
      <c r="F290" s="25">
        <v>239.52</v>
      </c>
      <c r="G290" s="26">
        <v>3131910420118</v>
      </c>
    </row>
    <row r="291" spans="1:7" ht="13.8">
      <c r="A291" s="20" t="s">
        <v>41</v>
      </c>
      <c r="B291" s="37" t="s">
        <v>438</v>
      </c>
      <c r="C291" s="48"/>
      <c r="D291" s="23">
        <v>27</v>
      </c>
      <c r="E291" s="31">
        <v>4.99</v>
      </c>
      <c r="F291" s="25">
        <v>134.72999999999999</v>
      </c>
      <c r="G291" s="26">
        <v>3131910420125</v>
      </c>
    </row>
    <row r="292" spans="1:7" ht="13.8">
      <c r="A292" s="20" t="s">
        <v>41</v>
      </c>
      <c r="B292" s="37" t="s">
        <v>439</v>
      </c>
      <c r="C292" s="48">
        <v>481333</v>
      </c>
      <c r="D292" s="23">
        <v>12</v>
      </c>
      <c r="E292" s="31">
        <v>3.96</v>
      </c>
      <c r="F292" s="25">
        <v>47.52</v>
      </c>
      <c r="G292" s="26">
        <v>3131910447511</v>
      </c>
    </row>
    <row r="293" spans="1:7" ht="13.8">
      <c r="A293" s="20" t="s">
        <v>41</v>
      </c>
      <c r="B293" s="37" t="s">
        <v>440</v>
      </c>
      <c r="C293" s="48">
        <v>481334</v>
      </c>
      <c r="D293" s="23">
        <v>12</v>
      </c>
      <c r="E293" s="31">
        <v>3.96</v>
      </c>
      <c r="F293" s="25">
        <v>47.52</v>
      </c>
      <c r="G293" s="26">
        <v>3131910447511</v>
      </c>
    </row>
    <row r="294" spans="1:7" ht="13.8">
      <c r="A294" s="20" t="s">
        <v>41</v>
      </c>
      <c r="B294" s="37" t="s">
        <v>441</v>
      </c>
      <c r="C294" s="48">
        <v>481335</v>
      </c>
      <c r="D294" s="23">
        <v>12</v>
      </c>
      <c r="E294" s="31">
        <v>3.96</v>
      </c>
      <c r="F294" s="25">
        <v>47.52</v>
      </c>
      <c r="G294" s="26">
        <v>3131910447511</v>
      </c>
    </row>
    <row r="295" spans="1:7" ht="13.8">
      <c r="A295" s="20" t="s">
        <v>41</v>
      </c>
      <c r="B295" s="37" t="s">
        <v>443</v>
      </c>
      <c r="C295" s="48">
        <v>481336</v>
      </c>
      <c r="D295" s="23">
        <v>10</v>
      </c>
      <c r="E295" s="31">
        <v>3.96</v>
      </c>
      <c r="F295" s="25">
        <v>39.6</v>
      </c>
      <c r="G295" s="26">
        <v>3131910447511</v>
      </c>
    </row>
    <row r="296" spans="1:7" ht="13.8">
      <c r="A296" s="20" t="s">
        <v>41</v>
      </c>
      <c r="B296" s="37" t="s">
        <v>445</v>
      </c>
      <c r="C296" s="48"/>
      <c r="D296" s="23">
        <v>10</v>
      </c>
      <c r="E296" s="31">
        <v>3.96</v>
      </c>
      <c r="F296" s="25">
        <v>39.6</v>
      </c>
      <c r="G296" s="26">
        <v>3131910447597</v>
      </c>
    </row>
    <row r="297" spans="1:7" ht="13.8">
      <c r="A297" s="20" t="s">
        <v>41</v>
      </c>
      <c r="B297" s="37" t="s">
        <v>446</v>
      </c>
      <c r="C297" s="48"/>
      <c r="D297" s="23">
        <v>9</v>
      </c>
      <c r="E297" s="31">
        <v>3.96</v>
      </c>
      <c r="F297" s="25">
        <v>35.64</v>
      </c>
      <c r="G297" s="26">
        <v>3131910447580</v>
      </c>
    </row>
    <row r="298" spans="1:7" ht="13.8">
      <c r="A298" s="20" t="s">
        <v>41</v>
      </c>
      <c r="B298" s="37" t="s">
        <v>447</v>
      </c>
      <c r="C298" s="48"/>
      <c r="D298" s="23">
        <v>2</v>
      </c>
      <c r="E298" s="31">
        <v>3.8</v>
      </c>
      <c r="F298" s="25">
        <v>7.6</v>
      </c>
      <c r="G298" s="26">
        <v>3131910425014</v>
      </c>
    </row>
    <row r="299" spans="1:7" ht="13.8">
      <c r="A299" s="20" t="s">
        <v>41</v>
      </c>
      <c r="B299" s="37" t="s">
        <v>448</v>
      </c>
      <c r="C299" s="48"/>
      <c r="D299" s="23">
        <v>12</v>
      </c>
      <c r="E299" s="31">
        <v>6.69</v>
      </c>
      <c r="F299" s="25">
        <v>80.28</v>
      </c>
      <c r="G299" s="26">
        <v>4902505525612</v>
      </c>
    </row>
    <row r="300" spans="1:7" ht="13.8">
      <c r="A300" s="20" t="s">
        <v>41</v>
      </c>
      <c r="B300" s="37" t="s">
        <v>449</v>
      </c>
      <c r="C300" s="48"/>
      <c r="D300" s="23">
        <v>84</v>
      </c>
      <c r="E300" s="31">
        <v>6.69</v>
      </c>
      <c r="F300" s="25">
        <v>561.96</v>
      </c>
      <c r="G300" s="26">
        <v>4902505525629</v>
      </c>
    </row>
    <row r="301" spans="1:7" ht="13.8">
      <c r="A301" s="20" t="s">
        <v>41</v>
      </c>
      <c r="B301" s="37" t="s">
        <v>450</v>
      </c>
      <c r="C301" s="48"/>
      <c r="D301" s="23">
        <v>36</v>
      </c>
      <c r="E301" s="31">
        <v>6.69</v>
      </c>
      <c r="F301" s="25">
        <v>240.84</v>
      </c>
      <c r="G301" s="26">
        <v>4902505525643</v>
      </c>
    </row>
    <row r="302" spans="1:7" ht="13.8">
      <c r="A302" s="20" t="s">
        <v>41</v>
      </c>
      <c r="B302" s="37" t="s">
        <v>451</v>
      </c>
      <c r="C302" s="48"/>
      <c r="D302" s="23">
        <v>12</v>
      </c>
      <c r="E302" s="31">
        <v>4.49</v>
      </c>
      <c r="F302" s="25">
        <v>53.88</v>
      </c>
      <c r="G302" s="26">
        <v>4902505356063</v>
      </c>
    </row>
    <row r="303" spans="1:7" ht="13.8">
      <c r="A303" s="20" t="s">
        <v>41</v>
      </c>
      <c r="B303" s="37" t="s">
        <v>452</v>
      </c>
      <c r="C303" s="48"/>
      <c r="D303" s="23">
        <v>12</v>
      </c>
      <c r="E303" s="31">
        <v>4.49</v>
      </c>
      <c r="F303" s="25">
        <v>53.88</v>
      </c>
      <c r="G303" s="26">
        <v>4902505356087</v>
      </c>
    </row>
    <row r="304" spans="1:7" ht="13.8">
      <c r="A304" s="20" t="s">
        <v>41</v>
      </c>
      <c r="B304" s="37" t="s">
        <v>453</v>
      </c>
      <c r="C304" s="48"/>
      <c r="D304" s="23">
        <v>12</v>
      </c>
      <c r="E304" s="31">
        <v>4.49</v>
      </c>
      <c r="F304" s="25">
        <v>53.88</v>
      </c>
      <c r="G304" s="26">
        <v>4902505356094</v>
      </c>
    </row>
    <row r="305" spans="1:7" ht="13.8">
      <c r="A305" s="20" t="s">
        <v>41</v>
      </c>
      <c r="B305" s="37" t="s">
        <v>455</v>
      </c>
      <c r="C305" s="48"/>
      <c r="D305" s="23">
        <v>36</v>
      </c>
      <c r="E305" s="31">
        <v>4.49</v>
      </c>
      <c r="F305" s="25">
        <v>161.63999999999999</v>
      </c>
      <c r="G305" s="26">
        <v>4902505356070</v>
      </c>
    </row>
    <row r="306" spans="1:7" ht="13.8">
      <c r="A306" s="20" t="s">
        <v>41</v>
      </c>
      <c r="B306" s="37" t="s">
        <v>457</v>
      </c>
      <c r="C306" s="48"/>
      <c r="D306" s="23">
        <v>24</v>
      </c>
      <c r="E306" s="31">
        <v>4.49</v>
      </c>
      <c r="F306" s="25">
        <v>107.76</v>
      </c>
      <c r="G306" s="26">
        <v>4902505356056</v>
      </c>
    </row>
    <row r="307" spans="1:7" ht="13.8">
      <c r="A307" s="20" t="s">
        <v>41</v>
      </c>
      <c r="B307" s="37" t="s">
        <v>458</v>
      </c>
      <c r="C307" s="48">
        <v>390304</v>
      </c>
      <c r="D307" s="23">
        <v>53</v>
      </c>
      <c r="E307" s="31">
        <v>8.99</v>
      </c>
      <c r="F307" s="25">
        <v>476.47</v>
      </c>
      <c r="G307" s="26">
        <v>4902505525650</v>
      </c>
    </row>
    <row r="308" spans="1:7" ht="13.8">
      <c r="A308" s="20" t="s">
        <v>41</v>
      </c>
      <c r="B308" s="37" t="s">
        <v>459</v>
      </c>
      <c r="C308" s="48"/>
      <c r="D308" s="23">
        <v>9</v>
      </c>
      <c r="E308" s="31">
        <v>1.55</v>
      </c>
      <c r="F308" s="25">
        <v>13.95</v>
      </c>
      <c r="G308" s="26">
        <v>4905505130205</v>
      </c>
    </row>
    <row r="309" spans="1:7" ht="13.8">
      <c r="A309" s="20" t="s">
        <v>41</v>
      </c>
      <c r="B309" s="37" t="s">
        <v>460</v>
      </c>
      <c r="C309" s="48"/>
      <c r="D309" s="23">
        <v>12</v>
      </c>
      <c r="E309" s="31">
        <v>2.39</v>
      </c>
      <c r="F309" s="25">
        <v>28.68</v>
      </c>
      <c r="G309" s="26">
        <v>4902505085406</v>
      </c>
    </row>
    <row r="310" spans="1:7" ht="13.8">
      <c r="A310" s="20" t="s">
        <v>41</v>
      </c>
      <c r="B310" s="37" t="s">
        <v>461</v>
      </c>
      <c r="C310" s="48"/>
      <c r="D310" s="23">
        <v>60</v>
      </c>
      <c r="E310" s="31">
        <v>3.59</v>
      </c>
      <c r="F310" s="25">
        <v>215.4</v>
      </c>
      <c r="G310" s="26">
        <v>4902505487309</v>
      </c>
    </row>
    <row r="311" spans="1:7" ht="13.8">
      <c r="A311" s="20" t="s">
        <v>41</v>
      </c>
      <c r="B311" s="37" t="s">
        <v>462</v>
      </c>
      <c r="C311" s="48"/>
      <c r="D311" s="23">
        <v>72</v>
      </c>
      <c r="E311" s="31">
        <v>2.56</v>
      </c>
      <c r="F311" s="25">
        <v>184.32</v>
      </c>
      <c r="G311" s="26">
        <v>4902505462337</v>
      </c>
    </row>
    <row r="312" spans="1:7" ht="13.8">
      <c r="A312" s="20" t="s">
        <v>41</v>
      </c>
      <c r="B312" s="37" t="s">
        <v>463</v>
      </c>
      <c r="C312" s="48"/>
      <c r="D312" s="23">
        <v>60</v>
      </c>
      <c r="E312" s="31">
        <v>2.56</v>
      </c>
      <c r="F312" s="25">
        <v>153.6</v>
      </c>
      <c r="G312" s="26">
        <v>49002505586460</v>
      </c>
    </row>
    <row r="313" spans="1:7" ht="13.8">
      <c r="A313" s="20" t="s">
        <v>41</v>
      </c>
      <c r="B313" s="37" t="s">
        <v>464</v>
      </c>
      <c r="C313" s="48"/>
      <c r="D313" s="23">
        <v>24</v>
      </c>
      <c r="E313" s="31">
        <v>2.59</v>
      </c>
      <c r="F313" s="25">
        <v>62.16</v>
      </c>
      <c r="G313" s="26">
        <v>4902505342080</v>
      </c>
    </row>
    <row r="314" spans="1:7" ht="13.8">
      <c r="A314" s="20" t="s">
        <v>41</v>
      </c>
      <c r="B314" s="37" t="s">
        <v>465</v>
      </c>
      <c r="C314" s="48"/>
      <c r="D314" s="23">
        <v>48</v>
      </c>
      <c r="E314" s="31">
        <v>2.39</v>
      </c>
      <c r="F314" s="25">
        <v>114.72</v>
      </c>
      <c r="G314" s="26">
        <v>4902505085406</v>
      </c>
    </row>
    <row r="315" spans="1:7" ht="13.8">
      <c r="A315" s="20" t="s">
        <v>41</v>
      </c>
      <c r="B315" s="37" t="s">
        <v>466</v>
      </c>
      <c r="C315" s="48"/>
      <c r="D315" s="23">
        <v>24</v>
      </c>
      <c r="E315" s="31">
        <v>2.39</v>
      </c>
      <c r="F315" s="25">
        <v>57.36</v>
      </c>
      <c r="G315" s="26">
        <v>4902505487293</v>
      </c>
    </row>
    <row r="316" spans="1:7" ht="13.8">
      <c r="A316" s="20" t="s">
        <v>41</v>
      </c>
      <c r="B316" s="37" t="s">
        <v>467</v>
      </c>
      <c r="C316" s="48"/>
      <c r="D316" s="23">
        <v>84</v>
      </c>
      <c r="E316" s="31">
        <v>2.39</v>
      </c>
      <c r="F316" s="25">
        <v>200.76</v>
      </c>
      <c r="G316" s="26">
        <v>4902505085420</v>
      </c>
    </row>
    <row r="317" spans="1:7" ht="13.8">
      <c r="A317" s="20" t="s">
        <v>41</v>
      </c>
      <c r="B317" s="37" t="s">
        <v>469</v>
      </c>
      <c r="C317" s="48"/>
      <c r="D317" s="23">
        <v>60</v>
      </c>
      <c r="E317" s="31">
        <v>2.39</v>
      </c>
      <c r="F317" s="25">
        <v>143.4</v>
      </c>
      <c r="G317" s="26">
        <v>4902505344787</v>
      </c>
    </row>
    <row r="318" spans="1:7" ht="13.8">
      <c r="A318" s="20" t="s">
        <v>41</v>
      </c>
      <c r="B318" s="37" t="s">
        <v>470</v>
      </c>
      <c r="C318" s="48"/>
      <c r="D318" s="23">
        <v>72</v>
      </c>
      <c r="E318" s="31">
        <v>2.39</v>
      </c>
      <c r="F318" s="25">
        <v>172.08</v>
      </c>
      <c r="G318" s="26">
        <v>4902505134722</v>
      </c>
    </row>
    <row r="319" spans="1:7" ht="13.8">
      <c r="A319" s="20" t="s">
        <v>41</v>
      </c>
      <c r="B319" s="37" t="s">
        <v>471</v>
      </c>
      <c r="C319" s="48"/>
      <c r="D319" s="23">
        <v>48</v>
      </c>
      <c r="E319" s="31">
        <v>2.29</v>
      </c>
      <c r="F319" s="25">
        <v>109.92</v>
      </c>
      <c r="G319" s="26">
        <v>4902505163173</v>
      </c>
    </row>
    <row r="320" spans="1:7" ht="13.8">
      <c r="A320" s="20" t="s">
        <v>41</v>
      </c>
      <c r="B320" s="37" t="s">
        <v>472</v>
      </c>
      <c r="C320" s="48"/>
      <c r="D320" s="23">
        <v>12</v>
      </c>
      <c r="E320" s="31">
        <v>1.49</v>
      </c>
      <c r="F320" s="25">
        <v>17.88</v>
      </c>
      <c r="G320" s="26">
        <v>4902505560538</v>
      </c>
    </row>
    <row r="321" spans="1:7" ht="13.8">
      <c r="A321" s="20" t="s">
        <v>41</v>
      </c>
      <c r="B321" s="37" t="s">
        <v>473</v>
      </c>
      <c r="C321" s="48"/>
      <c r="D321" s="23">
        <v>2</v>
      </c>
      <c r="E321" s="31">
        <v>13.99</v>
      </c>
      <c r="F321" s="25">
        <v>27.98</v>
      </c>
      <c r="G321" s="26">
        <v>4902505039805</v>
      </c>
    </row>
    <row r="322" spans="1:7" ht="13.8">
      <c r="A322" s="20" t="s">
        <v>41</v>
      </c>
      <c r="B322" s="37" t="s">
        <v>474</v>
      </c>
      <c r="C322" s="48"/>
      <c r="D322" s="23">
        <v>5</v>
      </c>
      <c r="E322" s="31">
        <v>2.39</v>
      </c>
      <c r="F322" s="25">
        <v>11.95</v>
      </c>
      <c r="G322" s="26">
        <v>4902505322921</v>
      </c>
    </row>
    <row r="323" spans="1:7" ht="13.8">
      <c r="A323" s="20" t="s">
        <v>41</v>
      </c>
      <c r="B323" s="37" t="s">
        <v>475</v>
      </c>
      <c r="C323" s="48"/>
      <c r="D323" s="23">
        <v>12</v>
      </c>
      <c r="E323" s="31">
        <v>2.39</v>
      </c>
      <c r="F323" s="25">
        <v>28.68</v>
      </c>
      <c r="G323" s="26">
        <v>4902505417511</v>
      </c>
    </row>
    <row r="324" spans="1:7" ht="13.8">
      <c r="A324" s="20" t="s">
        <v>41</v>
      </c>
      <c r="B324" s="37" t="s">
        <v>476</v>
      </c>
      <c r="C324" s="48"/>
      <c r="D324" s="23">
        <v>3</v>
      </c>
      <c r="E324" s="31">
        <v>7.99</v>
      </c>
      <c r="F324" s="25">
        <v>23.97</v>
      </c>
      <c r="G324" s="26">
        <v>3131910551652</v>
      </c>
    </row>
    <row r="325" spans="1:7" ht="13.8">
      <c r="A325" s="20" t="s">
        <v>41</v>
      </c>
      <c r="B325" s="37" t="s">
        <v>477</v>
      </c>
      <c r="C325" s="48"/>
      <c r="D325" s="23">
        <v>1</v>
      </c>
      <c r="E325" s="31">
        <v>13.8</v>
      </c>
      <c r="F325" s="25">
        <v>13.8</v>
      </c>
      <c r="G325" s="26">
        <v>3131910556237</v>
      </c>
    </row>
    <row r="326" spans="1:7" ht="13.8">
      <c r="A326" s="20" t="s">
        <v>41</v>
      </c>
      <c r="B326" s="37" t="s">
        <v>478</v>
      </c>
      <c r="C326" s="48"/>
      <c r="D326" s="23">
        <v>10</v>
      </c>
      <c r="E326" s="31">
        <v>1.89</v>
      </c>
      <c r="F326" s="25">
        <v>18.899999999999999</v>
      </c>
      <c r="G326" s="26">
        <v>4902505560569</v>
      </c>
    </row>
    <row r="327" spans="1:7" ht="13.8">
      <c r="A327" s="20" t="s">
        <v>41</v>
      </c>
      <c r="B327" s="37" t="s">
        <v>479</v>
      </c>
      <c r="C327" s="48"/>
      <c r="D327" s="23">
        <v>75</v>
      </c>
      <c r="E327" s="31">
        <v>1.85</v>
      </c>
      <c r="F327" s="25">
        <v>138.75</v>
      </c>
      <c r="G327" s="26">
        <v>4902505156397</v>
      </c>
    </row>
    <row r="328" spans="1:7" ht="13.8">
      <c r="A328" s="20" t="s">
        <v>41</v>
      </c>
      <c r="B328" s="37" t="s">
        <v>482</v>
      </c>
      <c r="C328" s="48">
        <v>479728</v>
      </c>
      <c r="D328" s="23">
        <v>24</v>
      </c>
      <c r="E328" s="31">
        <v>12.9</v>
      </c>
      <c r="F328" s="25">
        <v>309.60000000000002</v>
      </c>
      <c r="G328" s="26">
        <v>3173740253016</v>
      </c>
    </row>
    <row r="329" spans="1:7" ht="13.8">
      <c r="A329" s="20" t="s">
        <v>41</v>
      </c>
      <c r="B329" s="37" t="s">
        <v>483</v>
      </c>
      <c r="C329" s="48">
        <v>305642</v>
      </c>
      <c r="D329" s="23">
        <v>28</v>
      </c>
      <c r="E329" s="31">
        <v>4.87</v>
      </c>
      <c r="F329" s="25">
        <v>136.36000000000001</v>
      </c>
      <c r="G329" s="26">
        <v>4902505401992</v>
      </c>
    </row>
    <row r="330" spans="1:7" ht="13.8">
      <c r="A330" s="20" t="s">
        <v>41</v>
      </c>
      <c r="B330" s="37" t="s">
        <v>484</v>
      </c>
      <c r="C330" s="48">
        <v>484022</v>
      </c>
      <c r="D330" s="23">
        <v>9</v>
      </c>
      <c r="E330" s="31">
        <v>2.3199999999999998</v>
      </c>
      <c r="F330" s="25">
        <v>20.88</v>
      </c>
      <c r="G330" s="26">
        <v>4902505681387</v>
      </c>
    </row>
    <row r="331" spans="1:7" ht="13.8">
      <c r="A331" s="20" t="s">
        <v>41</v>
      </c>
      <c r="B331" s="37" t="s">
        <v>485</v>
      </c>
      <c r="C331" s="48">
        <v>471452</v>
      </c>
      <c r="D331" s="23">
        <v>8</v>
      </c>
      <c r="E331" s="31">
        <v>5.93</v>
      </c>
      <c r="F331" s="25">
        <v>47.44</v>
      </c>
      <c r="G331" s="26">
        <v>3173740251173</v>
      </c>
    </row>
    <row r="332" spans="1:7" ht="13.8">
      <c r="A332" s="20" t="s">
        <v>41</v>
      </c>
      <c r="B332" s="37" t="s">
        <v>486</v>
      </c>
      <c r="C332" s="48">
        <v>856421</v>
      </c>
      <c r="D332" s="23">
        <v>14</v>
      </c>
      <c r="E332" s="31">
        <v>2.39</v>
      </c>
      <c r="F332" s="25">
        <v>33.46</v>
      </c>
      <c r="G332" s="26">
        <v>4902505377440</v>
      </c>
    </row>
    <row r="333" spans="1:7" ht="13.8">
      <c r="A333" s="20" t="s">
        <v>41</v>
      </c>
      <c r="B333" s="37" t="s">
        <v>487</v>
      </c>
      <c r="C333" s="48">
        <v>336307</v>
      </c>
      <c r="D333" s="23">
        <v>10</v>
      </c>
      <c r="E333" s="31">
        <v>2.99</v>
      </c>
      <c r="F333" s="25">
        <v>29.9</v>
      </c>
      <c r="G333" s="26">
        <v>4902505134661</v>
      </c>
    </row>
    <row r="334" spans="1:7" ht="13.8">
      <c r="A334" s="20" t="s">
        <v>41</v>
      </c>
      <c r="B334" s="37" t="s">
        <v>488</v>
      </c>
      <c r="C334" s="48">
        <v>381962</v>
      </c>
      <c r="D334" s="23">
        <v>19</v>
      </c>
      <c r="E334" s="31">
        <v>1.99</v>
      </c>
      <c r="F334" s="25">
        <v>37.81</v>
      </c>
      <c r="G334" s="26">
        <v>4902505524400</v>
      </c>
    </row>
    <row r="335" spans="1:7" ht="13.8">
      <c r="A335" s="20" t="s">
        <v>41</v>
      </c>
      <c r="B335" s="37" t="s">
        <v>489</v>
      </c>
      <c r="C335" s="48">
        <v>305561</v>
      </c>
      <c r="D335" s="23">
        <v>26</v>
      </c>
      <c r="E335" s="31">
        <v>2.79</v>
      </c>
      <c r="F335" s="25">
        <v>72.540000000000006</v>
      </c>
      <c r="G335" s="26">
        <v>4902505399237</v>
      </c>
    </row>
    <row r="336" spans="1:7" ht="13.8">
      <c r="A336" s="20" t="s">
        <v>41</v>
      </c>
      <c r="B336" s="37" t="s">
        <v>490</v>
      </c>
      <c r="C336" s="48"/>
      <c r="D336" s="23">
        <v>61</v>
      </c>
      <c r="E336" s="31">
        <v>9.24</v>
      </c>
      <c r="F336" s="25">
        <v>563.64</v>
      </c>
      <c r="G336" s="26">
        <v>4902505525612</v>
      </c>
    </row>
    <row r="337" spans="1:7" ht="13.8">
      <c r="A337" s="20" t="s">
        <v>41</v>
      </c>
      <c r="B337" s="37" t="s">
        <v>491</v>
      </c>
      <c r="C337" s="48">
        <v>390288</v>
      </c>
      <c r="D337" s="23">
        <v>20</v>
      </c>
      <c r="E337" s="31">
        <v>9.24</v>
      </c>
      <c r="F337" s="25">
        <v>184.8</v>
      </c>
      <c r="G337" s="26">
        <v>4902505525629</v>
      </c>
    </row>
    <row r="338" spans="1:7" ht="13.8">
      <c r="A338" s="20" t="s">
        <v>41</v>
      </c>
      <c r="B338" s="37" t="s">
        <v>492</v>
      </c>
      <c r="C338" s="48"/>
      <c r="D338" s="23">
        <v>83</v>
      </c>
      <c r="E338" s="31">
        <v>4.49</v>
      </c>
      <c r="F338" s="25">
        <v>372.67</v>
      </c>
      <c r="G338" s="26">
        <v>4902505356056</v>
      </c>
    </row>
    <row r="339" spans="1:7" ht="13.8">
      <c r="A339" s="20" t="s">
        <v>41</v>
      </c>
      <c r="B339" s="37" t="s">
        <v>493</v>
      </c>
      <c r="C339" s="48"/>
      <c r="D339" s="23">
        <v>61</v>
      </c>
      <c r="E339" s="31">
        <v>4.49</v>
      </c>
      <c r="F339" s="25">
        <v>273.89</v>
      </c>
      <c r="G339" s="26">
        <v>4902505358142</v>
      </c>
    </row>
    <row r="340" spans="1:7" ht="13.8">
      <c r="A340" s="20" t="s">
        <v>41</v>
      </c>
      <c r="B340" s="37" t="s">
        <v>495</v>
      </c>
      <c r="C340" s="48"/>
      <c r="D340" s="23">
        <v>67</v>
      </c>
      <c r="E340" s="31">
        <v>4.49</v>
      </c>
      <c r="F340" s="25">
        <v>300.83</v>
      </c>
      <c r="G340" s="26">
        <v>4902505356100</v>
      </c>
    </row>
    <row r="341" spans="1:7" ht="13.8">
      <c r="A341" s="20" t="s">
        <v>41</v>
      </c>
      <c r="B341" s="37" t="s">
        <v>496</v>
      </c>
      <c r="C341" s="48"/>
      <c r="D341" s="23">
        <v>57</v>
      </c>
      <c r="E341" s="31">
        <v>4.49</v>
      </c>
      <c r="F341" s="25">
        <v>255.93</v>
      </c>
      <c r="G341" s="26">
        <v>4902505584213</v>
      </c>
    </row>
    <row r="342" spans="1:7" ht="13.8">
      <c r="A342" s="20" t="s">
        <v>41</v>
      </c>
      <c r="B342" s="37" t="s">
        <v>497</v>
      </c>
      <c r="C342" s="48"/>
      <c r="D342" s="23">
        <v>20</v>
      </c>
      <c r="E342" s="31">
        <v>4.49</v>
      </c>
      <c r="F342" s="25">
        <v>89.8</v>
      </c>
      <c r="G342" s="26">
        <v>4902505391798</v>
      </c>
    </row>
    <row r="343" spans="1:7" ht="13.8">
      <c r="A343" s="20" t="s">
        <v>41</v>
      </c>
      <c r="B343" s="37" t="s">
        <v>498</v>
      </c>
      <c r="C343" s="48"/>
      <c r="D343" s="23">
        <v>48</v>
      </c>
      <c r="E343" s="31">
        <v>4.49</v>
      </c>
      <c r="F343" s="25">
        <v>215.52</v>
      </c>
      <c r="G343" s="26">
        <v>4902505356063</v>
      </c>
    </row>
    <row r="344" spans="1:7" ht="13.8">
      <c r="A344" s="20" t="s">
        <v>41</v>
      </c>
      <c r="B344" s="37" t="s">
        <v>499</v>
      </c>
      <c r="C344" s="48"/>
      <c r="D344" s="23">
        <v>45</v>
      </c>
      <c r="E344" s="31">
        <v>4.49</v>
      </c>
      <c r="F344" s="25">
        <v>202.05</v>
      </c>
      <c r="G344" s="26">
        <v>4902505356070</v>
      </c>
    </row>
    <row r="345" spans="1:7" ht="13.8">
      <c r="A345" s="20" t="s">
        <v>41</v>
      </c>
      <c r="B345" s="37" t="s">
        <v>500</v>
      </c>
      <c r="C345" s="48"/>
      <c r="D345" s="23">
        <v>43</v>
      </c>
      <c r="E345" s="31">
        <v>4.49</v>
      </c>
      <c r="F345" s="25">
        <v>193.07</v>
      </c>
      <c r="G345" s="26">
        <v>4902505465574</v>
      </c>
    </row>
    <row r="346" spans="1:7" ht="13.8">
      <c r="A346" s="20" t="s">
        <v>41</v>
      </c>
      <c r="B346" s="37" t="s">
        <v>501</v>
      </c>
      <c r="C346" s="48"/>
      <c r="D346" s="23">
        <v>45</v>
      </c>
      <c r="E346" s="31">
        <v>4.49</v>
      </c>
      <c r="F346" s="25">
        <v>202.05</v>
      </c>
      <c r="G346" s="26">
        <v>49025053560847</v>
      </c>
    </row>
    <row r="347" spans="1:7" ht="13.8">
      <c r="A347" s="20" t="s">
        <v>41</v>
      </c>
      <c r="B347" s="37" t="s">
        <v>502</v>
      </c>
      <c r="C347" s="48"/>
      <c r="D347" s="23">
        <v>13</v>
      </c>
      <c r="E347" s="31">
        <v>4.49</v>
      </c>
      <c r="F347" s="25">
        <v>58.37</v>
      </c>
      <c r="G347" s="26">
        <v>4902505391804</v>
      </c>
    </row>
    <row r="348" spans="1:7" ht="13.8">
      <c r="A348" s="20" t="s">
        <v>41</v>
      </c>
      <c r="B348" s="37" t="s">
        <v>503</v>
      </c>
      <c r="C348" s="48"/>
      <c r="D348" s="23">
        <v>10</v>
      </c>
      <c r="E348" s="31">
        <v>7.69</v>
      </c>
      <c r="F348" s="25">
        <v>76.900000000000006</v>
      </c>
      <c r="G348" s="26">
        <v>4902505525650</v>
      </c>
    </row>
    <row r="349" spans="1:7" ht="13.8">
      <c r="A349" s="20" t="s">
        <v>41</v>
      </c>
      <c r="B349" s="37" t="s">
        <v>504</v>
      </c>
      <c r="C349" s="48"/>
      <c r="D349" s="23">
        <v>18</v>
      </c>
      <c r="E349" s="31">
        <v>4.49</v>
      </c>
      <c r="F349" s="25">
        <v>80.819999999999993</v>
      </c>
      <c r="G349" s="26">
        <v>4902505402012</v>
      </c>
    </row>
    <row r="350" spans="1:7" ht="13.8">
      <c r="A350" s="20" t="s">
        <v>41</v>
      </c>
      <c r="B350" s="37" t="s">
        <v>505</v>
      </c>
      <c r="C350" s="48"/>
      <c r="D350" s="23">
        <v>18</v>
      </c>
      <c r="E350" s="31">
        <v>4.49</v>
      </c>
      <c r="F350" s="25">
        <v>80.819999999999993</v>
      </c>
      <c r="G350" s="26">
        <v>4902505358159</v>
      </c>
    </row>
    <row r="351" spans="1:7" ht="13.8">
      <c r="A351" s="20" t="s">
        <v>41</v>
      </c>
      <c r="B351" s="37" t="s">
        <v>507</v>
      </c>
      <c r="C351" s="48"/>
      <c r="D351" s="23">
        <v>20</v>
      </c>
      <c r="E351" s="31">
        <v>4.49</v>
      </c>
      <c r="F351" s="25">
        <v>89.8</v>
      </c>
      <c r="G351" s="26">
        <v>4902505401985</v>
      </c>
    </row>
    <row r="352" spans="1:7" ht="13.8">
      <c r="A352" s="20" t="s">
        <v>41</v>
      </c>
      <c r="B352" s="37" t="s">
        <v>509</v>
      </c>
      <c r="C352" s="48"/>
      <c r="D352" s="23">
        <v>15</v>
      </c>
      <c r="E352" s="31">
        <v>4.49</v>
      </c>
      <c r="F352" s="25">
        <v>67.349999999999994</v>
      </c>
      <c r="G352" s="26">
        <v>4902505401992</v>
      </c>
    </row>
    <row r="353" spans="1:7" ht="13.8">
      <c r="A353" s="20" t="s">
        <v>41</v>
      </c>
      <c r="B353" s="37" t="s">
        <v>498</v>
      </c>
      <c r="C353" s="48"/>
      <c r="D353" s="23">
        <v>7</v>
      </c>
      <c r="E353" s="31">
        <v>4.49</v>
      </c>
      <c r="F353" s="25">
        <v>31.43</v>
      </c>
      <c r="G353" s="26">
        <v>4902505356063</v>
      </c>
    </row>
    <row r="354" spans="1:7" ht="13.8">
      <c r="A354" s="20" t="s">
        <v>41</v>
      </c>
      <c r="B354" s="37" t="s">
        <v>490</v>
      </c>
      <c r="C354" s="48"/>
      <c r="D354" s="23">
        <v>4</v>
      </c>
      <c r="E354" s="31">
        <v>7.69</v>
      </c>
      <c r="F354" s="25">
        <v>30.76</v>
      </c>
      <c r="G354" s="26">
        <v>4902505525612</v>
      </c>
    </row>
    <row r="355" spans="1:7" ht="13.8">
      <c r="A355" s="20" t="s">
        <v>41</v>
      </c>
      <c r="B355" s="37" t="s">
        <v>510</v>
      </c>
      <c r="C355" s="48"/>
      <c r="D355" s="23">
        <v>5</v>
      </c>
      <c r="E355" s="31">
        <v>3.99</v>
      </c>
      <c r="F355" s="25">
        <v>19.95</v>
      </c>
      <c r="G355" s="26">
        <v>4902525444432</v>
      </c>
    </row>
    <row r="356" spans="1:7" ht="13.8">
      <c r="A356" s="20" t="s">
        <v>41</v>
      </c>
      <c r="B356" s="37" t="s">
        <v>511</v>
      </c>
      <c r="C356" s="48"/>
      <c r="D356" s="23">
        <v>2</v>
      </c>
      <c r="E356" s="31">
        <v>1.4</v>
      </c>
      <c r="F356" s="25">
        <v>2.79</v>
      </c>
      <c r="G356" s="26">
        <v>4902505355882</v>
      </c>
    </row>
    <row r="357" spans="1:7" ht="13.8">
      <c r="A357" s="20" t="s">
        <v>41</v>
      </c>
      <c r="B357" s="37" t="s">
        <v>512</v>
      </c>
      <c r="C357" s="48"/>
      <c r="D357" s="23">
        <v>2</v>
      </c>
      <c r="E357" s="31">
        <v>1.4</v>
      </c>
      <c r="F357" s="25">
        <v>2.79</v>
      </c>
      <c r="G357" s="26">
        <v>4902505355899</v>
      </c>
    </row>
    <row r="358" spans="1:7" ht="13.8">
      <c r="A358" s="20" t="s">
        <v>41</v>
      </c>
      <c r="B358" s="37" t="s">
        <v>513</v>
      </c>
      <c r="C358" s="48"/>
      <c r="D358" s="23">
        <v>2</v>
      </c>
      <c r="E358" s="31">
        <v>1.4</v>
      </c>
      <c r="F358" s="25">
        <v>2.79</v>
      </c>
      <c r="G358" s="26">
        <v>4902505324550</v>
      </c>
    </row>
    <row r="359" spans="1:7" ht="13.8">
      <c r="A359" s="20" t="s">
        <v>43</v>
      </c>
      <c r="B359" s="21" t="s">
        <v>514</v>
      </c>
      <c r="C359" s="22" t="s">
        <v>515</v>
      </c>
      <c r="D359" s="77">
        <v>26</v>
      </c>
      <c r="E359" s="78">
        <v>5.49</v>
      </c>
      <c r="F359" s="25">
        <v>142.74</v>
      </c>
      <c r="G359" s="26">
        <v>3154148204107</v>
      </c>
    </row>
    <row r="360" spans="1:7" ht="13.8">
      <c r="A360" s="20" t="s">
        <v>43</v>
      </c>
      <c r="B360" s="27" t="s">
        <v>517</v>
      </c>
      <c r="C360" s="28">
        <v>722358</v>
      </c>
      <c r="D360" s="77">
        <v>5</v>
      </c>
      <c r="E360" s="29">
        <v>7.25</v>
      </c>
      <c r="F360" s="25">
        <v>36.25</v>
      </c>
      <c r="G360" s="26">
        <v>3154141216510</v>
      </c>
    </row>
    <row r="361" spans="1:7" ht="13.8">
      <c r="A361" s="20" t="s">
        <v>43</v>
      </c>
      <c r="B361" s="27" t="s">
        <v>519</v>
      </c>
      <c r="C361" s="28">
        <v>216557</v>
      </c>
      <c r="D361" s="77">
        <v>1</v>
      </c>
      <c r="E361" s="29">
        <v>5.74</v>
      </c>
      <c r="F361" s="25">
        <v>5.74</v>
      </c>
      <c r="G361" s="26">
        <v>3154141925115</v>
      </c>
    </row>
    <row r="362" spans="1:7" ht="13.8">
      <c r="A362" s="20" t="s">
        <v>43</v>
      </c>
      <c r="B362" s="27" t="s">
        <v>520</v>
      </c>
      <c r="C362" s="28">
        <v>466555</v>
      </c>
      <c r="D362" s="77">
        <v>19</v>
      </c>
      <c r="E362" s="29">
        <v>16.04</v>
      </c>
      <c r="F362" s="25">
        <v>304.76</v>
      </c>
      <c r="G362" s="26">
        <v>3154145387174</v>
      </c>
    </row>
    <row r="363" spans="1:7" ht="13.8">
      <c r="A363" s="20" t="s">
        <v>43</v>
      </c>
      <c r="B363" s="27" t="s">
        <v>521</v>
      </c>
      <c r="C363" s="28">
        <v>462114</v>
      </c>
      <c r="D363" s="77">
        <v>12</v>
      </c>
      <c r="E363" s="29">
        <v>4.1900000000000004</v>
      </c>
      <c r="F363" s="25">
        <v>50.28</v>
      </c>
      <c r="G363" s="26">
        <v>3154141995910</v>
      </c>
    </row>
    <row r="364" spans="1:7" ht="13.8">
      <c r="A364" s="20" t="s">
        <v>43</v>
      </c>
      <c r="B364" s="27" t="s">
        <v>522</v>
      </c>
      <c r="C364" s="28">
        <v>763902</v>
      </c>
      <c r="D364" s="77">
        <v>35</v>
      </c>
      <c r="E364" s="29">
        <v>10.39</v>
      </c>
      <c r="F364" s="25">
        <v>363.65</v>
      </c>
      <c r="G364" s="26">
        <v>3154141206214</v>
      </c>
    </row>
    <row r="365" spans="1:7" ht="13.8">
      <c r="A365" s="20" t="s">
        <v>43</v>
      </c>
      <c r="B365" s="27" t="s">
        <v>523</v>
      </c>
      <c r="C365" s="28">
        <v>303306</v>
      </c>
      <c r="D365" s="77">
        <v>15</v>
      </c>
      <c r="E365" s="29">
        <v>1.29</v>
      </c>
      <c r="F365" s="25">
        <v>19.350000000000001</v>
      </c>
      <c r="G365" s="26">
        <v>3154148502111</v>
      </c>
    </row>
    <row r="366" spans="1:7" ht="13.8">
      <c r="A366" s="20" t="s">
        <v>43</v>
      </c>
      <c r="B366" s="27" t="s">
        <v>524</v>
      </c>
      <c r="C366" s="28">
        <v>471133</v>
      </c>
      <c r="D366" s="77">
        <v>19</v>
      </c>
      <c r="E366" s="29">
        <v>4.04</v>
      </c>
      <c r="F366" s="25">
        <v>76.760000000000005</v>
      </c>
      <c r="G366" s="26">
        <v>3154141194115</v>
      </c>
    </row>
    <row r="367" spans="1:7" ht="13.8">
      <c r="A367" s="20" t="s">
        <v>43</v>
      </c>
      <c r="B367" s="27" t="s">
        <v>525</v>
      </c>
      <c r="C367" s="28">
        <v>145250</v>
      </c>
      <c r="D367" s="77">
        <v>4</v>
      </c>
      <c r="E367" s="29">
        <v>4.3099999999999996</v>
      </c>
      <c r="F367" s="25">
        <v>17.239999999999998</v>
      </c>
      <c r="G367" s="26">
        <v>3154141925115</v>
      </c>
    </row>
    <row r="368" spans="1:7" ht="13.8">
      <c r="A368" s="20" t="s">
        <v>43</v>
      </c>
      <c r="B368" s="27" t="s">
        <v>527</v>
      </c>
      <c r="C368" s="28">
        <v>343383</v>
      </c>
      <c r="D368" s="77">
        <v>48</v>
      </c>
      <c r="E368" s="29">
        <v>3.99</v>
      </c>
      <c r="F368" s="25">
        <v>191.52</v>
      </c>
      <c r="G368" s="26">
        <v>3154141961007</v>
      </c>
    </row>
    <row r="369" spans="1:7" ht="13.8">
      <c r="A369" s="20" t="s">
        <v>43</v>
      </c>
      <c r="B369" s="27" t="s">
        <v>529</v>
      </c>
      <c r="C369" s="28">
        <v>118692</v>
      </c>
      <c r="D369" s="77">
        <v>44</v>
      </c>
      <c r="E369" s="29">
        <v>5.34</v>
      </c>
      <c r="F369" s="25">
        <v>234.96</v>
      </c>
      <c r="G369" s="26">
        <v>3154141201202</v>
      </c>
    </row>
    <row r="370" spans="1:7" ht="13.8">
      <c r="A370" s="20" t="s">
        <v>43</v>
      </c>
      <c r="B370" s="27" t="s">
        <v>530</v>
      </c>
      <c r="C370" s="28">
        <v>298498</v>
      </c>
      <c r="D370" s="77">
        <v>62</v>
      </c>
      <c r="E370" s="29">
        <v>12.71</v>
      </c>
      <c r="F370" s="25">
        <v>788.02</v>
      </c>
      <c r="G370" s="26">
        <v>3154142401151</v>
      </c>
    </row>
    <row r="371" spans="1:7" ht="13.8">
      <c r="A371" s="20" t="s">
        <v>43</v>
      </c>
      <c r="B371" s="27" t="s">
        <v>531</v>
      </c>
      <c r="C371" s="33">
        <v>564479</v>
      </c>
      <c r="D371" s="77">
        <v>23</v>
      </c>
      <c r="E371" s="79">
        <v>3.13</v>
      </c>
      <c r="F371" s="25">
        <v>71.989999999999995</v>
      </c>
      <c r="G371" s="26">
        <v>3154142586187</v>
      </c>
    </row>
    <row r="372" spans="1:7" ht="13.8">
      <c r="A372" s="20" t="s">
        <v>43</v>
      </c>
      <c r="B372" s="27" t="s">
        <v>532</v>
      </c>
      <c r="C372" s="35">
        <v>471132</v>
      </c>
      <c r="D372" s="77">
        <v>12</v>
      </c>
      <c r="E372" s="29">
        <v>3.71</v>
      </c>
      <c r="F372" s="25">
        <v>44.52</v>
      </c>
      <c r="G372" s="26">
        <v>3154149818358</v>
      </c>
    </row>
    <row r="373" spans="1:7" ht="13.8">
      <c r="A373" s="20" t="s">
        <v>43</v>
      </c>
      <c r="B373" s="27" t="s">
        <v>533</v>
      </c>
      <c r="C373" s="28">
        <v>133888</v>
      </c>
      <c r="D373" s="77">
        <v>31</v>
      </c>
      <c r="E373" s="29">
        <v>3.25</v>
      </c>
      <c r="F373" s="25">
        <v>100.75</v>
      </c>
      <c r="G373" s="26">
        <v>3154140196004</v>
      </c>
    </row>
    <row r="374" spans="1:7" ht="13.8">
      <c r="A374" s="20" t="s">
        <v>43</v>
      </c>
      <c r="B374" s="27" t="s">
        <v>534</v>
      </c>
      <c r="C374" s="28">
        <v>536681</v>
      </c>
      <c r="D374" s="77">
        <v>7</v>
      </c>
      <c r="E374" s="29">
        <v>3.99</v>
      </c>
      <c r="F374" s="25">
        <v>27.93</v>
      </c>
      <c r="G374" s="26">
        <v>3154141194108</v>
      </c>
    </row>
    <row r="375" spans="1:7" ht="13.8">
      <c r="A375" s="20" t="s">
        <v>43</v>
      </c>
      <c r="B375" s="27" t="s">
        <v>535</v>
      </c>
      <c r="C375" s="28">
        <v>244060</v>
      </c>
      <c r="D375" s="77">
        <v>35</v>
      </c>
      <c r="E375" s="29">
        <v>1.29</v>
      </c>
      <c r="F375" s="25">
        <v>45.15</v>
      </c>
      <c r="G375" s="26">
        <v>3154142440600</v>
      </c>
    </row>
    <row r="376" spans="1:7" ht="13.8">
      <c r="A376" s="20" t="s">
        <v>43</v>
      </c>
      <c r="B376" s="27" t="s">
        <v>536</v>
      </c>
      <c r="C376" s="28">
        <v>171141</v>
      </c>
      <c r="D376" s="77">
        <v>6</v>
      </c>
      <c r="E376" s="29">
        <v>3.61</v>
      </c>
      <c r="F376" s="25">
        <v>21.66</v>
      </c>
      <c r="G376" s="26">
        <v>3154147436128</v>
      </c>
    </row>
    <row r="377" spans="1:7" ht="13.8">
      <c r="A377" s="20" t="s">
        <v>43</v>
      </c>
      <c r="B377" s="27" t="s">
        <v>537</v>
      </c>
      <c r="C377" s="28"/>
      <c r="D377" s="77">
        <v>13</v>
      </c>
      <c r="E377" s="29">
        <v>6.8</v>
      </c>
      <c r="F377" s="25">
        <v>88.4</v>
      </c>
      <c r="G377" s="26">
        <v>3154144649179</v>
      </c>
    </row>
    <row r="378" spans="1:7" ht="13.8">
      <c r="A378" s="20" t="s">
        <v>43</v>
      </c>
      <c r="B378" s="27" t="s">
        <v>538</v>
      </c>
      <c r="C378" s="28"/>
      <c r="D378" s="77">
        <v>13</v>
      </c>
      <c r="E378" s="29">
        <v>1.49</v>
      </c>
      <c r="F378" s="25">
        <v>19.37</v>
      </c>
      <c r="G378" s="26">
        <v>3154142793188</v>
      </c>
    </row>
    <row r="379" spans="1:7" ht="13.8">
      <c r="A379" s="20" t="s">
        <v>43</v>
      </c>
      <c r="B379" s="27" t="s">
        <v>539</v>
      </c>
      <c r="C379" s="28">
        <v>634343</v>
      </c>
      <c r="D379" s="77">
        <v>24</v>
      </c>
      <c r="E379" s="29">
        <v>4.99</v>
      </c>
      <c r="F379" s="25">
        <v>119.76</v>
      </c>
      <c r="G379" s="26">
        <v>3154142443045</v>
      </c>
    </row>
    <row r="380" spans="1:7" ht="13.8">
      <c r="A380" s="20" t="s">
        <v>43</v>
      </c>
      <c r="B380" s="37" t="s">
        <v>541</v>
      </c>
      <c r="C380" s="22"/>
      <c r="D380" s="77">
        <v>35</v>
      </c>
      <c r="E380" s="29">
        <v>1.0900000000000001</v>
      </c>
      <c r="F380" s="25">
        <v>38.15</v>
      </c>
      <c r="G380" s="26">
        <v>3154142421807</v>
      </c>
    </row>
    <row r="381" spans="1:7" ht="13.8">
      <c r="A381" s="20" t="s">
        <v>43</v>
      </c>
      <c r="B381" s="27" t="s">
        <v>543</v>
      </c>
      <c r="C381" s="28">
        <v>392254</v>
      </c>
      <c r="D381" s="77">
        <v>53</v>
      </c>
      <c r="E381" s="29">
        <v>2.5099999999999998</v>
      </c>
      <c r="F381" s="25">
        <v>133.03</v>
      </c>
      <c r="G381" s="26">
        <v>3154142423603</v>
      </c>
    </row>
    <row r="382" spans="1:7" ht="13.8">
      <c r="A382" s="20" t="s">
        <v>43</v>
      </c>
      <c r="B382" s="27" t="s">
        <v>544</v>
      </c>
      <c r="C382" s="28">
        <v>303311</v>
      </c>
      <c r="D382" s="77">
        <v>19</v>
      </c>
      <c r="E382" s="29">
        <v>1.61</v>
      </c>
      <c r="F382" s="25">
        <v>30.59</v>
      </c>
      <c r="G382" s="26">
        <v>3154142426215</v>
      </c>
    </row>
    <row r="383" spans="1:7" ht="13.8">
      <c r="A383" s="20" t="s">
        <v>43</v>
      </c>
      <c r="B383" s="27" t="s">
        <v>545</v>
      </c>
      <c r="C383" s="28"/>
      <c r="D383" s="77">
        <v>31</v>
      </c>
      <c r="E383" s="29">
        <v>1.69</v>
      </c>
      <c r="F383" s="25">
        <v>52.39</v>
      </c>
      <c r="G383" s="26">
        <v>3154142427670</v>
      </c>
    </row>
    <row r="384" spans="1:7" ht="13.8">
      <c r="A384" s="20" t="s">
        <v>43</v>
      </c>
      <c r="B384" s="27" t="s">
        <v>546</v>
      </c>
      <c r="C384" s="28">
        <v>675666</v>
      </c>
      <c r="D384" s="77">
        <v>18</v>
      </c>
      <c r="E384" s="29">
        <v>1.88</v>
      </c>
      <c r="F384" s="25">
        <v>33.840000000000003</v>
      </c>
      <c r="G384" s="26">
        <v>3154148971184</v>
      </c>
    </row>
    <row r="385" spans="1:7" ht="13.8">
      <c r="A385" s="20" t="s">
        <v>43</v>
      </c>
      <c r="B385" s="27" t="s">
        <v>547</v>
      </c>
      <c r="C385" s="28" t="s">
        <v>548</v>
      </c>
      <c r="D385" s="77">
        <v>25</v>
      </c>
      <c r="E385" s="29">
        <v>4.8899999999999997</v>
      </c>
      <c r="F385" s="25">
        <v>122.25</v>
      </c>
      <c r="G385" s="26">
        <v>3154143951105</v>
      </c>
    </row>
    <row r="386" spans="1:7" ht="13.8">
      <c r="A386" s="20" t="s">
        <v>43</v>
      </c>
      <c r="B386" s="27" t="s">
        <v>549</v>
      </c>
      <c r="C386" s="28">
        <v>156109</v>
      </c>
      <c r="D386" s="77">
        <v>15</v>
      </c>
      <c r="E386" s="29">
        <v>1.55</v>
      </c>
      <c r="F386" s="25">
        <v>23.25</v>
      </c>
      <c r="G386" s="26">
        <v>3154148971214</v>
      </c>
    </row>
    <row r="387" spans="1:7" ht="13.8">
      <c r="A387" s="20" t="s">
        <v>43</v>
      </c>
      <c r="B387" s="27" t="s">
        <v>550</v>
      </c>
      <c r="C387" s="28">
        <v>763740</v>
      </c>
      <c r="D387" s="77">
        <v>38</v>
      </c>
      <c r="E387" s="29">
        <v>1.91</v>
      </c>
      <c r="F387" s="25">
        <v>72.58</v>
      </c>
      <c r="G387" s="26">
        <v>3154142441201</v>
      </c>
    </row>
    <row r="388" spans="1:7" ht="13.8">
      <c r="A388" s="20" t="s">
        <v>43</v>
      </c>
      <c r="B388" s="27" t="s">
        <v>551</v>
      </c>
      <c r="C388" s="28">
        <v>600268</v>
      </c>
      <c r="D388" s="77">
        <v>13</v>
      </c>
      <c r="E388" s="29">
        <v>1.37</v>
      </c>
      <c r="F388" s="25">
        <v>17.809999999999999</v>
      </c>
      <c r="G388" s="26">
        <v>3154142420305</v>
      </c>
    </row>
    <row r="389" spans="1:7" ht="13.8">
      <c r="A389" s="20" t="s">
        <v>43</v>
      </c>
      <c r="B389" s="37" t="s">
        <v>552</v>
      </c>
      <c r="C389" s="22">
        <v>145265</v>
      </c>
      <c r="D389" s="77">
        <v>3</v>
      </c>
      <c r="E389" s="29">
        <v>1.82</v>
      </c>
      <c r="F389" s="25">
        <v>5.46</v>
      </c>
      <c r="G389" s="26">
        <v>3154142792105</v>
      </c>
    </row>
    <row r="390" spans="1:7" ht="13.8">
      <c r="A390" s="20" t="s">
        <v>43</v>
      </c>
      <c r="B390" s="27" t="s">
        <v>555</v>
      </c>
      <c r="C390" s="28"/>
      <c r="D390" s="77">
        <v>3</v>
      </c>
      <c r="E390" s="29">
        <v>1.49</v>
      </c>
      <c r="F390" s="25">
        <v>4.47</v>
      </c>
      <c r="G390" s="26">
        <v>3154142444219</v>
      </c>
    </row>
    <row r="391" spans="1:7" ht="13.8">
      <c r="A391" s="20" t="s">
        <v>43</v>
      </c>
      <c r="B391" s="27" t="s">
        <v>556</v>
      </c>
      <c r="C391" s="28">
        <v>303322</v>
      </c>
      <c r="D391" s="77">
        <v>11</v>
      </c>
      <c r="E391" s="29">
        <v>0.99</v>
      </c>
      <c r="F391" s="25">
        <v>10.89</v>
      </c>
      <c r="G391" s="26">
        <v>3154142428158</v>
      </c>
    </row>
    <row r="392" spans="1:7" ht="13.8">
      <c r="A392" s="20" t="s">
        <v>43</v>
      </c>
      <c r="B392" s="27" t="s">
        <v>557</v>
      </c>
      <c r="C392" s="28"/>
      <c r="D392" s="77">
        <v>3</v>
      </c>
      <c r="E392" s="29">
        <v>1.29</v>
      </c>
      <c r="F392" s="25">
        <v>3.87</v>
      </c>
      <c r="G392" s="26">
        <v>3154142441805</v>
      </c>
    </row>
    <row r="393" spans="1:7" ht="13.8">
      <c r="A393" s="20" t="s">
        <v>43</v>
      </c>
      <c r="B393" s="27" t="s">
        <v>558</v>
      </c>
      <c r="C393" s="28"/>
      <c r="D393" s="77">
        <v>1</v>
      </c>
      <c r="E393" s="29">
        <v>6.99</v>
      </c>
      <c r="F393" s="25">
        <v>6.99</v>
      </c>
      <c r="G393" s="26">
        <v>3154140240097</v>
      </c>
    </row>
    <row r="394" spans="1:7" ht="13.8">
      <c r="A394" s="20" t="s">
        <v>43</v>
      </c>
      <c r="B394" s="27" t="s">
        <v>559</v>
      </c>
      <c r="C394" s="28">
        <v>763899</v>
      </c>
      <c r="D394" s="77">
        <v>4</v>
      </c>
      <c r="E394" s="29">
        <v>3.48</v>
      </c>
      <c r="F394" s="25">
        <v>13.92</v>
      </c>
      <c r="G394" s="26">
        <v>3154141201592</v>
      </c>
    </row>
    <row r="395" spans="1:7" ht="13.8">
      <c r="A395" s="20" t="s">
        <v>43</v>
      </c>
      <c r="B395" s="27" t="s">
        <v>560</v>
      </c>
      <c r="C395" s="28">
        <v>600283</v>
      </c>
      <c r="D395" s="77">
        <v>19</v>
      </c>
      <c r="E395" s="29">
        <v>0.92</v>
      </c>
      <c r="F395" s="25">
        <v>17.48</v>
      </c>
      <c r="G395" s="26">
        <v>3154142421203</v>
      </c>
    </row>
    <row r="396" spans="1:7" ht="13.8">
      <c r="A396" s="20" t="s">
        <v>43</v>
      </c>
      <c r="B396" s="27" t="s">
        <v>561</v>
      </c>
      <c r="C396" s="28">
        <v>133902</v>
      </c>
      <c r="D396" s="77">
        <v>18</v>
      </c>
      <c r="E396" s="29">
        <v>6.78</v>
      </c>
      <c r="F396" s="25">
        <v>122.04</v>
      </c>
      <c r="G396" s="26">
        <v>3154142776204</v>
      </c>
    </row>
    <row r="397" spans="1:7" ht="13.8">
      <c r="A397" s="20" t="s">
        <v>43</v>
      </c>
      <c r="B397" s="27" t="s">
        <v>562</v>
      </c>
      <c r="C397" s="28">
        <v>466559</v>
      </c>
      <c r="D397" s="77">
        <v>5</v>
      </c>
      <c r="E397" s="29">
        <v>3.34</v>
      </c>
      <c r="F397" s="25">
        <v>16.7</v>
      </c>
      <c r="G397" s="26">
        <v>3154148325000</v>
      </c>
    </row>
    <row r="398" spans="1:7" ht="13.8">
      <c r="A398" s="20" t="s">
        <v>43</v>
      </c>
      <c r="B398" s="27" t="s">
        <v>563</v>
      </c>
      <c r="C398" s="28"/>
      <c r="D398" s="77">
        <v>1</v>
      </c>
      <c r="E398" s="29">
        <v>8.44</v>
      </c>
      <c r="F398" s="25">
        <v>8.44</v>
      </c>
      <c r="G398" s="26">
        <v>3154148363101</v>
      </c>
    </row>
    <row r="399" spans="1:7" ht="13.8">
      <c r="A399" s="20" t="s">
        <v>43</v>
      </c>
      <c r="B399" s="27" t="s">
        <v>564</v>
      </c>
      <c r="C399" s="28">
        <v>462096</v>
      </c>
      <c r="D399" s="77">
        <v>16</v>
      </c>
      <c r="E399" s="29">
        <v>6.9</v>
      </c>
      <c r="F399" s="25">
        <v>110.4</v>
      </c>
      <c r="G399" s="26">
        <v>3154149847297</v>
      </c>
    </row>
    <row r="400" spans="1:7" ht="13.8">
      <c r="A400" s="20" t="s">
        <v>43</v>
      </c>
      <c r="B400" s="27" t="s">
        <v>565</v>
      </c>
      <c r="C400" s="28"/>
      <c r="D400" s="77">
        <v>12</v>
      </c>
      <c r="E400" s="29">
        <v>1.39</v>
      </c>
      <c r="F400" s="25">
        <v>16.68</v>
      </c>
      <c r="G400" s="26">
        <v>3154148535003</v>
      </c>
    </row>
    <row r="401" spans="1:7" ht="13.8">
      <c r="A401" s="20" t="s">
        <v>43</v>
      </c>
      <c r="B401" s="37" t="s">
        <v>568</v>
      </c>
      <c r="C401" s="22">
        <v>466576</v>
      </c>
      <c r="D401" s="77">
        <v>6</v>
      </c>
      <c r="E401" s="29">
        <v>12.25</v>
      </c>
      <c r="F401" s="25">
        <v>73.5</v>
      </c>
      <c r="G401" s="26">
        <v>3154143525108</v>
      </c>
    </row>
    <row r="402" spans="1:7" ht="13.8">
      <c r="A402" s="20" t="s">
        <v>43</v>
      </c>
      <c r="B402" s="27" t="s">
        <v>569</v>
      </c>
      <c r="C402" s="28">
        <v>462189</v>
      </c>
      <c r="D402" s="77">
        <v>7</v>
      </c>
      <c r="E402" s="29">
        <v>4.08</v>
      </c>
      <c r="F402" s="25">
        <v>28.56</v>
      </c>
      <c r="G402" s="26">
        <v>3154144030007</v>
      </c>
    </row>
    <row r="403" spans="1:7" ht="13.8">
      <c r="A403" s="20" t="s">
        <v>43</v>
      </c>
      <c r="B403" s="27" t="s">
        <v>570</v>
      </c>
      <c r="C403" s="28">
        <v>466571</v>
      </c>
      <c r="D403" s="77">
        <v>30</v>
      </c>
      <c r="E403" s="29">
        <v>3.88</v>
      </c>
      <c r="F403" s="25">
        <v>116.4</v>
      </c>
      <c r="G403" s="26">
        <v>3154140403003</v>
      </c>
    </row>
    <row r="404" spans="1:7" ht="13.8">
      <c r="A404" s="20" t="s">
        <v>43</v>
      </c>
      <c r="B404" s="27" t="s">
        <v>571</v>
      </c>
      <c r="C404" s="28"/>
      <c r="D404" s="77">
        <v>34</v>
      </c>
      <c r="E404" s="29">
        <v>3.59</v>
      </c>
      <c r="F404" s="25">
        <v>122.06</v>
      </c>
      <c r="G404" s="26">
        <v>3154140331009</v>
      </c>
    </row>
    <row r="405" spans="1:7" ht="13.8">
      <c r="A405" s="72" t="s">
        <v>43</v>
      </c>
      <c r="B405" s="73" t="s">
        <v>572</v>
      </c>
      <c r="C405" s="74"/>
      <c r="D405" s="77">
        <v>19</v>
      </c>
      <c r="E405" s="79">
        <v>5.69</v>
      </c>
      <c r="F405" s="25">
        <v>108.11</v>
      </c>
      <c r="G405" s="26">
        <v>3154148971207</v>
      </c>
    </row>
    <row r="406" spans="1:7" ht="13.8">
      <c r="A406" s="11" t="s">
        <v>43</v>
      </c>
      <c r="B406" s="37" t="s">
        <v>573</v>
      </c>
      <c r="C406" s="48">
        <v>306784</v>
      </c>
      <c r="D406" s="77">
        <v>8</v>
      </c>
      <c r="E406" s="29">
        <v>23.3</v>
      </c>
      <c r="F406" s="25">
        <v>186.4</v>
      </c>
      <c r="G406" s="26">
        <v>3154144505109</v>
      </c>
    </row>
    <row r="407" spans="1:7" ht="13.8">
      <c r="A407" s="11" t="s">
        <v>43</v>
      </c>
      <c r="B407" s="37" t="s">
        <v>574</v>
      </c>
      <c r="C407" s="48">
        <v>237753</v>
      </c>
      <c r="D407" s="77">
        <v>4</v>
      </c>
      <c r="E407" s="29">
        <v>13.08</v>
      </c>
      <c r="F407" s="25">
        <v>52.32</v>
      </c>
      <c r="G407" s="26">
        <v>3154144401104</v>
      </c>
    </row>
    <row r="408" spans="1:7" ht="13.8">
      <c r="A408" s="11" t="s">
        <v>43</v>
      </c>
      <c r="B408" s="37" t="s">
        <v>575</v>
      </c>
      <c r="C408" s="48">
        <v>237778</v>
      </c>
      <c r="D408" s="77">
        <v>7</v>
      </c>
      <c r="E408" s="29">
        <v>14.15</v>
      </c>
      <c r="F408" s="25">
        <v>99.05</v>
      </c>
      <c r="G408" s="26">
        <v>3154144474115</v>
      </c>
    </row>
    <row r="409" spans="1:7" ht="13.8">
      <c r="A409" s="11" t="s">
        <v>43</v>
      </c>
      <c r="B409" s="37" t="s">
        <v>576</v>
      </c>
      <c r="C409" s="48"/>
      <c r="D409" s="77">
        <v>8</v>
      </c>
      <c r="E409" s="29">
        <v>8.49</v>
      </c>
      <c r="F409" s="25">
        <v>67.92</v>
      </c>
      <c r="G409" s="26">
        <v>3154140435004</v>
      </c>
    </row>
    <row r="410" spans="1:7" ht="13.8">
      <c r="A410" s="11" t="s">
        <v>43</v>
      </c>
      <c r="B410" s="37" t="s">
        <v>577</v>
      </c>
      <c r="C410" s="48">
        <v>763848</v>
      </c>
      <c r="D410" s="77">
        <v>9</v>
      </c>
      <c r="E410" s="29">
        <v>2.14</v>
      </c>
      <c r="F410" s="25">
        <v>19.260000000000002</v>
      </c>
      <c r="G410" s="26">
        <v>3154142440600</v>
      </c>
    </row>
    <row r="411" spans="1:7" ht="13.8">
      <c r="A411" s="11" t="s">
        <v>43</v>
      </c>
      <c r="B411" s="37" t="s">
        <v>579</v>
      </c>
      <c r="C411" s="48">
        <v>536738</v>
      </c>
      <c r="D411" s="77">
        <v>5</v>
      </c>
      <c r="E411" s="29">
        <v>5.99</v>
      </c>
      <c r="F411" s="25">
        <v>29.95</v>
      </c>
      <c r="G411" s="26">
        <v>3154148971207</v>
      </c>
    </row>
    <row r="412" spans="1:7" ht="13.8">
      <c r="A412" s="11" t="s">
        <v>43</v>
      </c>
      <c r="B412" s="37" t="s">
        <v>581</v>
      </c>
      <c r="C412" s="48">
        <v>440600</v>
      </c>
      <c r="D412" s="77">
        <v>25</v>
      </c>
      <c r="E412" s="29">
        <v>3.08</v>
      </c>
      <c r="F412" s="25">
        <v>77</v>
      </c>
      <c r="G412" s="26">
        <v>3154142420040</v>
      </c>
    </row>
    <row r="413" spans="1:7" ht="13.8">
      <c r="A413" s="11" t="s">
        <v>43</v>
      </c>
      <c r="B413" s="37" t="s">
        <v>582</v>
      </c>
      <c r="C413" s="48">
        <v>536698</v>
      </c>
      <c r="D413" s="77">
        <v>46</v>
      </c>
      <c r="E413" s="29">
        <v>1.87</v>
      </c>
      <c r="F413" s="25">
        <v>86.02</v>
      </c>
      <c r="G413" s="26">
        <v>3154142551108</v>
      </c>
    </row>
    <row r="414" spans="1:7" ht="13.8">
      <c r="A414" s="11" t="s">
        <v>43</v>
      </c>
      <c r="B414" s="37" t="s">
        <v>583</v>
      </c>
      <c r="C414" s="48">
        <v>600292</v>
      </c>
      <c r="D414" s="77">
        <v>20</v>
      </c>
      <c r="E414" s="29">
        <v>2.44</v>
      </c>
      <c r="F414" s="25">
        <v>48.8</v>
      </c>
      <c r="G414" s="26">
        <v>3154142427670</v>
      </c>
    </row>
    <row r="415" spans="1:7" ht="13.8">
      <c r="A415" s="11" t="s">
        <v>43</v>
      </c>
      <c r="B415" s="37" t="s">
        <v>584</v>
      </c>
      <c r="C415" s="48">
        <v>736910</v>
      </c>
      <c r="D415" s="77">
        <v>45</v>
      </c>
      <c r="E415" s="29">
        <v>8.6</v>
      </c>
      <c r="F415" s="25">
        <v>387</v>
      </c>
      <c r="G415" s="26">
        <v>3154141204210</v>
      </c>
    </row>
    <row r="416" spans="1:7" ht="13.8">
      <c r="A416" s="11" t="s">
        <v>43</v>
      </c>
      <c r="B416" s="37" t="s">
        <v>585</v>
      </c>
      <c r="C416" s="48"/>
      <c r="D416" s="77">
        <v>27</v>
      </c>
      <c r="E416" s="29">
        <v>4.9000000000000004</v>
      </c>
      <c r="F416" s="25">
        <v>132.30000000000001</v>
      </c>
      <c r="G416" s="26">
        <v>3154142424211</v>
      </c>
    </row>
    <row r="417" spans="1:7" ht="13.8">
      <c r="A417" s="11" t="s">
        <v>43</v>
      </c>
      <c r="B417" s="37" t="s">
        <v>586</v>
      </c>
      <c r="C417" s="48" t="s">
        <v>587</v>
      </c>
      <c r="D417" s="77">
        <v>13</v>
      </c>
      <c r="E417" s="29">
        <v>2.69</v>
      </c>
      <c r="F417" s="25">
        <v>34.97</v>
      </c>
      <c r="G417" s="26">
        <v>3154142777379</v>
      </c>
    </row>
    <row r="418" spans="1:7" ht="13.8">
      <c r="A418" s="11" t="s">
        <v>43</v>
      </c>
      <c r="B418" s="37" t="s">
        <v>588</v>
      </c>
      <c r="C418" s="48">
        <v>216606</v>
      </c>
      <c r="D418" s="77">
        <v>8</v>
      </c>
      <c r="E418" s="29">
        <v>6.99</v>
      </c>
      <c r="F418" s="25">
        <v>55.92</v>
      </c>
      <c r="G418" s="26">
        <v>31564143058118</v>
      </c>
    </row>
    <row r="419" spans="1:7" ht="13.8">
      <c r="A419" s="11" t="s">
        <v>43</v>
      </c>
      <c r="B419" s="37" t="s">
        <v>589</v>
      </c>
      <c r="C419" s="48">
        <v>430895</v>
      </c>
      <c r="D419" s="77">
        <v>4</v>
      </c>
      <c r="E419" s="29">
        <v>4.91</v>
      </c>
      <c r="F419" s="25">
        <v>19.64</v>
      </c>
      <c r="G419" s="26">
        <v>3154145369533</v>
      </c>
    </row>
    <row r="420" spans="1:7" ht="13.8">
      <c r="A420" s="11" t="s">
        <v>43</v>
      </c>
      <c r="B420" s="37" t="s">
        <v>591</v>
      </c>
      <c r="C420" s="48">
        <v>118730</v>
      </c>
      <c r="D420" s="77">
        <v>4</v>
      </c>
      <c r="E420" s="29">
        <v>6.44</v>
      </c>
      <c r="F420" s="25">
        <v>25.76</v>
      </c>
      <c r="G420" s="26">
        <v>3154141200304</v>
      </c>
    </row>
    <row r="421" spans="1:7" ht="13.8">
      <c r="A421" s="11" t="s">
        <v>43</v>
      </c>
      <c r="B421" s="37" t="s">
        <v>593</v>
      </c>
      <c r="C421" s="48">
        <v>118684</v>
      </c>
      <c r="D421" s="77">
        <v>5</v>
      </c>
      <c r="E421" s="29">
        <v>8.99</v>
      </c>
      <c r="F421" s="25">
        <v>44.95</v>
      </c>
      <c r="G421" s="26">
        <v>3154141200502</v>
      </c>
    </row>
    <row r="422" spans="1:7" ht="13.8">
      <c r="A422" s="11" t="s">
        <v>43</v>
      </c>
      <c r="B422" s="37" t="s">
        <v>594</v>
      </c>
      <c r="C422" s="48">
        <v>303316</v>
      </c>
      <c r="D422" s="77">
        <v>7</v>
      </c>
      <c r="E422" s="29">
        <v>1.21</v>
      </c>
      <c r="F422" s="25">
        <v>8.4700000000000006</v>
      </c>
      <c r="G422" s="26">
        <v>3154142421807</v>
      </c>
    </row>
    <row r="423" spans="1:7" ht="13.8">
      <c r="A423" s="11" t="s">
        <v>43</v>
      </c>
      <c r="B423" s="37" t="s">
        <v>595</v>
      </c>
      <c r="C423" s="48">
        <v>763929</v>
      </c>
      <c r="D423" s="77">
        <v>38</v>
      </c>
      <c r="E423" s="29">
        <v>5.16</v>
      </c>
      <c r="F423" s="25">
        <v>196.08</v>
      </c>
      <c r="G423" s="26">
        <v>3154141292002</v>
      </c>
    </row>
    <row r="424" spans="1:7" ht="13.8">
      <c r="A424" s="11" t="s">
        <v>43</v>
      </c>
      <c r="B424" s="37" t="s">
        <v>596</v>
      </c>
      <c r="C424" s="48">
        <v>634866</v>
      </c>
      <c r="D424" s="77">
        <v>3</v>
      </c>
      <c r="E424" s="29">
        <v>3.41</v>
      </c>
      <c r="F424" s="25">
        <v>10.23</v>
      </c>
      <c r="G424" s="26">
        <v>3154146935003</v>
      </c>
    </row>
    <row r="425" spans="1:7" ht="13.8">
      <c r="A425" s="11" t="s">
        <v>43</v>
      </c>
      <c r="B425" s="37" t="s">
        <v>597</v>
      </c>
      <c r="C425" s="48">
        <v>634866</v>
      </c>
      <c r="D425" s="77">
        <v>9</v>
      </c>
      <c r="E425" s="29">
        <v>3.41</v>
      </c>
      <c r="F425" s="25">
        <v>30.69</v>
      </c>
      <c r="G425" s="26">
        <v>3154146935003</v>
      </c>
    </row>
    <row r="426" spans="1:7" ht="13.8">
      <c r="A426" s="11" t="s">
        <v>43</v>
      </c>
      <c r="B426" s="37" t="s">
        <v>598</v>
      </c>
      <c r="C426" s="48">
        <v>462355</v>
      </c>
      <c r="D426" s="77">
        <v>4</v>
      </c>
      <c r="E426" s="29">
        <v>4.9000000000000004</v>
      </c>
      <c r="F426" s="25">
        <v>19.600000000000001</v>
      </c>
      <c r="G426" s="26">
        <v>3154144760201</v>
      </c>
    </row>
    <row r="427" spans="1:7" ht="13.8">
      <c r="A427" s="11" t="s">
        <v>43</v>
      </c>
      <c r="B427" s="37" t="s">
        <v>599</v>
      </c>
      <c r="C427" s="48" t="s">
        <v>600</v>
      </c>
      <c r="D427" s="77">
        <v>11</v>
      </c>
      <c r="E427" s="29">
        <v>3.79</v>
      </c>
      <c r="F427" s="25">
        <v>41.69</v>
      </c>
      <c r="G427" s="26">
        <v>3154144649001</v>
      </c>
    </row>
    <row r="428" spans="1:7" ht="13.8">
      <c r="A428" s="11" t="s">
        <v>43</v>
      </c>
      <c r="B428" s="37" t="s">
        <v>601</v>
      </c>
      <c r="C428" s="48">
        <v>436813</v>
      </c>
      <c r="D428" s="77">
        <v>17</v>
      </c>
      <c r="E428" s="29">
        <v>5.14</v>
      </c>
      <c r="F428" s="25">
        <v>87.38</v>
      </c>
      <c r="G428" s="26">
        <v>4862141</v>
      </c>
    </row>
    <row r="429" spans="1:7" ht="13.8">
      <c r="A429" s="11" t="s">
        <v>43</v>
      </c>
      <c r="B429" s="37" t="s">
        <v>602</v>
      </c>
      <c r="C429" s="48">
        <v>471134</v>
      </c>
      <c r="D429" s="77">
        <v>10</v>
      </c>
      <c r="E429" s="29">
        <v>3.99</v>
      </c>
      <c r="F429" s="25">
        <v>39.9</v>
      </c>
      <c r="G429" s="26">
        <v>4649179</v>
      </c>
    </row>
    <row r="430" spans="1:7" ht="13.8">
      <c r="A430" s="11" t="s">
        <v>43</v>
      </c>
      <c r="B430" s="37" t="s">
        <v>603</v>
      </c>
      <c r="C430" s="48" t="s">
        <v>604</v>
      </c>
      <c r="D430" s="77">
        <v>10</v>
      </c>
      <c r="E430" s="29">
        <v>1.99</v>
      </c>
      <c r="F430" s="25">
        <v>19.899999999999999</v>
      </c>
      <c r="G430" s="26">
        <v>4642101</v>
      </c>
    </row>
    <row r="431" spans="1:7" ht="13.8">
      <c r="A431" s="11" t="s">
        <v>43</v>
      </c>
      <c r="B431" s="37" t="s">
        <v>605</v>
      </c>
      <c r="C431" s="48">
        <v>133951</v>
      </c>
      <c r="D431" s="77">
        <v>8</v>
      </c>
      <c r="E431" s="29">
        <v>5.16</v>
      </c>
      <c r="F431" s="25">
        <v>41.28</v>
      </c>
      <c r="G431" s="26">
        <v>3154140696009</v>
      </c>
    </row>
    <row r="432" spans="1:7" ht="13.8">
      <c r="A432" s="11" t="s">
        <v>43</v>
      </c>
      <c r="B432" s="37" t="s">
        <v>606</v>
      </c>
      <c r="C432" s="48">
        <v>466560</v>
      </c>
      <c r="D432" s="77">
        <v>8</v>
      </c>
      <c r="E432" s="29">
        <v>3.54</v>
      </c>
      <c r="F432" s="25">
        <v>28.32</v>
      </c>
      <c r="G432" s="26">
        <v>3154140693008</v>
      </c>
    </row>
    <row r="433" spans="1:7" ht="13.8">
      <c r="A433" s="11" t="s">
        <v>43</v>
      </c>
      <c r="B433" s="37" t="s">
        <v>608</v>
      </c>
      <c r="C433" s="48">
        <v>303245</v>
      </c>
      <c r="D433" s="77">
        <v>2</v>
      </c>
      <c r="E433" s="29">
        <v>4.3600000000000003</v>
      </c>
      <c r="F433" s="25">
        <v>8.7200000000000006</v>
      </c>
      <c r="G433" s="26">
        <v>4991100</v>
      </c>
    </row>
    <row r="434" spans="1:7" ht="13.8">
      <c r="A434" s="11" t="s">
        <v>43</v>
      </c>
      <c r="B434" s="37" t="s">
        <v>609</v>
      </c>
      <c r="C434" s="48"/>
      <c r="D434" s="77">
        <v>12</v>
      </c>
      <c r="E434" s="29">
        <v>7.49</v>
      </c>
      <c r="F434" s="25">
        <v>89.88</v>
      </c>
      <c r="G434" s="26">
        <v>4991117</v>
      </c>
    </row>
    <row r="435" spans="1:7" ht="13.8">
      <c r="A435" s="11" t="s">
        <v>43</v>
      </c>
      <c r="B435" s="37" t="s">
        <v>610</v>
      </c>
      <c r="C435" s="48">
        <v>471198</v>
      </c>
      <c r="D435" s="77">
        <v>43</v>
      </c>
      <c r="E435" s="29">
        <v>3.99</v>
      </c>
      <c r="F435" s="25">
        <v>171.57</v>
      </c>
      <c r="G435" s="26">
        <v>4642132</v>
      </c>
    </row>
    <row r="436" spans="1:7" ht="13.8">
      <c r="A436" s="11" t="s">
        <v>43</v>
      </c>
      <c r="B436" s="37" t="s">
        <v>611</v>
      </c>
      <c r="C436" s="48">
        <v>303250</v>
      </c>
      <c r="D436" s="77">
        <v>15</v>
      </c>
      <c r="E436" s="29">
        <v>4.0599999999999996</v>
      </c>
      <c r="F436" s="25">
        <v>60.9</v>
      </c>
      <c r="G436" s="26">
        <v>4991103</v>
      </c>
    </row>
    <row r="437" spans="1:7" ht="13.8">
      <c r="A437" s="11" t="s">
        <v>43</v>
      </c>
      <c r="B437" s="37" t="s">
        <v>612</v>
      </c>
      <c r="C437" s="48">
        <v>418713</v>
      </c>
      <c r="D437" s="77">
        <v>18</v>
      </c>
      <c r="E437" s="29">
        <v>6.5</v>
      </c>
      <c r="F437" s="25">
        <v>117</v>
      </c>
      <c r="G437" s="26">
        <v>4992107</v>
      </c>
    </row>
    <row r="438" spans="1:7" ht="13.8">
      <c r="A438" s="11" t="s">
        <v>43</v>
      </c>
      <c r="B438" s="37" t="s">
        <v>613</v>
      </c>
      <c r="C438" s="48">
        <v>387672</v>
      </c>
      <c r="D438" s="77">
        <v>12</v>
      </c>
      <c r="E438" s="29">
        <v>1.71</v>
      </c>
      <c r="F438" s="25">
        <v>20.52</v>
      </c>
      <c r="G438" s="26">
        <v>4643108</v>
      </c>
    </row>
    <row r="439" spans="1:7" ht="13.8">
      <c r="A439" s="11" t="s">
        <v>43</v>
      </c>
      <c r="B439" s="37" t="s">
        <v>614</v>
      </c>
      <c r="C439" s="48">
        <v>436813</v>
      </c>
      <c r="D439" s="77">
        <v>12</v>
      </c>
      <c r="E439" s="29">
        <v>5.14</v>
      </c>
      <c r="F439" s="25">
        <v>61.68</v>
      </c>
      <c r="G439" s="26">
        <v>4862141</v>
      </c>
    </row>
    <row r="440" spans="1:7" ht="13.8">
      <c r="A440" s="11" t="s">
        <v>43</v>
      </c>
      <c r="B440" s="37" t="s">
        <v>615</v>
      </c>
      <c r="C440" s="48">
        <v>444575</v>
      </c>
      <c r="D440" s="77">
        <v>35</v>
      </c>
      <c r="E440" s="29">
        <v>3.65</v>
      </c>
      <c r="F440" s="25">
        <v>127.75</v>
      </c>
      <c r="G440" s="26">
        <v>4842136</v>
      </c>
    </row>
    <row r="441" spans="1:7" ht="13.8">
      <c r="A441" s="11" t="s">
        <v>43</v>
      </c>
      <c r="B441" s="37" t="s">
        <v>616</v>
      </c>
      <c r="C441" s="48">
        <v>462351</v>
      </c>
      <c r="D441" s="77">
        <v>25</v>
      </c>
      <c r="E441" s="29">
        <v>1.86</v>
      </c>
      <c r="F441" s="25">
        <v>46.5</v>
      </c>
      <c r="G441" s="26">
        <v>4720212</v>
      </c>
    </row>
    <row r="442" spans="1:7" ht="13.8">
      <c r="A442" s="11" t="s">
        <v>43</v>
      </c>
      <c r="B442" s="37" t="s">
        <v>619</v>
      </c>
      <c r="C442" s="48">
        <v>462352</v>
      </c>
      <c r="D442" s="77">
        <v>14</v>
      </c>
      <c r="E442" s="29">
        <v>1.86</v>
      </c>
      <c r="F442" s="25">
        <v>26.04</v>
      </c>
      <c r="G442" s="26">
        <v>4725217</v>
      </c>
    </row>
    <row r="443" spans="1:7" ht="13.8">
      <c r="A443" s="11" t="s">
        <v>43</v>
      </c>
      <c r="B443" s="37" t="s">
        <v>620</v>
      </c>
      <c r="C443" s="48">
        <v>466121</v>
      </c>
      <c r="D443" s="77">
        <v>13</v>
      </c>
      <c r="E443" s="29">
        <v>5.13</v>
      </c>
      <c r="F443" s="25">
        <v>66.69</v>
      </c>
      <c r="G443" s="26">
        <v>4844123</v>
      </c>
    </row>
    <row r="444" spans="1:7" ht="13.8">
      <c r="A444" s="11" t="s">
        <v>43</v>
      </c>
      <c r="B444" s="37" t="s">
        <v>621</v>
      </c>
      <c r="C444" s="48"/>
      <c r="D444" s="77">
        <v>2</v>
      </c>
      <c r="E444" s="29">
        <v>5.05</v>
      </c>
      <c r="F444" s="25">
        <v>10.1</v>
      </c>
      <c r="G444" s="26">
        <v>4725214</v>
      </c>
    </row>
    <row r="445" spans="1:7" ht="13.8">
      <c r="A445" s="11" t="s">
        <v>43</v>
      </c>
      <c r="B445" s="37" t="s">
        <v>622</v>
      </c>
      <c r="C445" s="48"/>
      <c r="D445" s="77">
        <v>4</v>
      </c>
      <c r="E445" s="29">
        <v>3.99</v>
      </c>
      <c r="F445" s="25">
        <v>15.96</v>
      </c>
      <c r="G445" s="26">
        <v>3530102</v>
      </c>
    </row>
    <row r="446" spans="1:7" ht="13.8">
      <c r="A446" s="11" t="s">
        <v>43</v>
      </c>
      <c r="B446" s="37" t="s">
        <v>623</v>
      </c>
      <c r="C446" s="48"/>
      <c r="D446" s="77">
        <v>1</v>
      </c>
      <c r="E446" s="29">
        <v>8.27</v>
      </c>
      <c r="F446" s="25">
        <v>8.27</v>
      </c>
      <c r="G446" s="26">
        <v>3543119</v>
      </c>
    </row>
    <row r="447" spans="1:7" ht="13.8">
      <c r="A447" s="11" t="s">
        <v>43</v>
      </c>
      <c r="B447" s="37" t="s">
        <v>624</v>
      </c>
      <c r="C447" s="48"/>
      <c r="D447" s="77">
        <v>1</v>
      </c>
      <c r="E447" s="29">
        <v>4.6900000000000004</v>
      </c>
      <c r="F447" s="25">
        <v>4.6900000000000004</v>
      </c>
      <c r="G447" s="26">
        <v>1961004</v>
      </c>
    </row>
    <row r="448" spans="1:7" ht="13.8">
      <c r="A448" s="11" t="s">
        <v>43</v>
      </c>
      <c r="B448" s="37" t="s">
        <v>625</v>
      </c>
      <c r="C448" s="48">
        <v>377309</v>
      </c>
      <c r="D448" s="77">
        <v>31</v>
      </c>
      <c r="E448" s="29">
        <v>1.07</v>
      </c>
      <c r="F448" s="25">
        <v>33.17</v>
      </c>
      <c r="G448" s="26">
        <v>5846102</v>
      </c>
    </row>
    <row r="449" spans="1:7" ht="13.8">
      <c r="A449" s="11" t="s">
        <v>43</v>
      </c>
      <c r="B449" s="37" t="s">
        <v>626</v>
      </c>
      <c r="C449" s="48"/>
      <c r="D449" s="77">
        <v>12</v>
      </c>
      <c r="E449" s="29">
        <v>3.45</v>
      </c>
      <c r="F449" s="25">
        <v>41.4</v>
      </c>
      <c r="G449" s="26">
        <v>8454182</v>
      </c>
    </row>
    <row r="450" spans="1:7" ht="13.8">
      <c r="A450" s="11" t="s">
        <v>43</v>
      </c>
      <c r="B450" s="37" t="s">
        <v>627</v>
      </c>
      <c r="C450" s="48">
        <v>4710206</v>
      </c>
      <c r="D450" s="77">
        <v>40</v>
      </c>
      <c r="E450" s="29">
        <v>1.99</v>
      </c>
      <c r="F450" s="25">
        <v>79.599999999999994</v>
      </c>
      <c r="G450" s="26">
        <v>8508014</v>
      </c>
    </row>
    <row r="451" spans="1:7" ht="13.8">
      <c r="A451" s="11" t="s">
        <v>43</v>
      </c>
      <c r="B451" s="37" t="s">
        <v>629</v>
      </c>
      <c r="C451" s="48">
        <v>471197</v>
      </c>
      <c r="D451" s="77">
        <v>59</v>
      </c>
      <c r="E451" s="29">
        <v>3.08</v>
      </c>
      <c r="F451" s="25">
        <v>181.72</v>
      </c>
      <c r="G451" s="26">
        <v>1520136</v>
      </c>
    </row>
    <row r="452" spans="1:7" ht="13.8">
      <c r="A452" s="11" t="s">
        <v>43</v>
      </c>
      <c r="B452" s="37" t="s">
        <v>630</v>
      </c>
      <c r="C452" s="48"/>
      <c r="D452" s="77">
        <v>12</v>
      </c>
      <c r="E452" s="29">
        <v>4.3899999999999997</v>
      </c>
      <c r="F452" s="25">
        <v>52.68</v>
      </c>
      <c r="G452" s="26">
        <v>8454182</v>
      </c>
    </row>
    <row r="453" spans="1:7" ht="13.8">
      <c r="A453" s="11" t="s">
        <v>43</v>
      </c>
      <c r="B453" s="37" t="s">
        <v>631</v>
      </c>
      <c r="C453" s="48">
        <v>471200</v>
      </c>
      <c r="D453" s="77">
        <v>7</v>
      </c>
      <c r="E453" s="29">
        <v>2.5</v>
      </c>
      <c r="F453" s="25">
        <v>17.5</v>
      </c>
      <c r="G453" s="26">
        <v>7413012</v>
      </c>
    </row>
    <row r="454" spans="1:7" ht="13.8">
      <c r="A454" s="11" t="s">
        <v>43</v>
      </c>
      <c r="B454" s="37" t="s">
        <v>632</v>
      </c>
      <c r="C454" s="48">
        <v>296905</v>
      </c>
      <c r="D454" s="77">
        <v>5</v>
      </c>
      <c r="E454" s="29">
        <v>1.67</v>
      </c>
      <c r="F454" s="25">
        <v>8.35</v>
      </c>
      <c r="G454" s="26">
        <v>3701113</v>
      </c>
    </row>
    <row r="455" spans="1:7" ht="13.8">
      <c r="A455" s="11" t="s">
        <v>43</v>
      </c>
      <c r="B455" s="37" t="s">
        <v>633</v>
      </c>
      <c r="C455" s="48">
        <v>264622</v>
      </c>
      <c r="D455" s="77">
        <v>15</v>
      </c>
      <c r="E455" s="29">
        <v>2.93</v>
      </c>
      <c r="F455" s="25">
        <v>43.95</v>
      </c>
      <c r="G455" s="26">
        <v>3154140860103</v>
      </c>
    </row>
    <row r="456" spans="1:7" ht="13.8">
      <c r="A456" s="11" t="s">
        <v>43</v>
      </c>
      <c r="B456" s="37" t="s">
        <v>634</v>
      </c>
      <c r="C456" s="48">
        <v>466583</v>
      </c>
      <c r="D456" s="77">
        <v>18</v>
      </c>
      <c r="E456" s="29">
        <v>3.86</v>
      </c>
      <c r="F456" s="25">
        <v>69.48</v>
      </c>
      <c r="G456" s="26">
        <v>3154140125110</v>
      </c>
    </row>
    <row r="457" spans="1:7" ht="13.8">
      <c r="A457" s="11" t="s">
        <v>43</v>
      </c>
      <c r="B457" s="37" t="s">
        <v>635</v>
      </c>
      <c r="C457" s="48">
        <v>471192</v>
      </c>
      <c r="D457" s="77">
        <v>6</v>
      </c>
      <c r="E457" s="29">
        <v>3.95</v>
      </c>
      <c r="F457" s="25">
        <v>23.7</v>
      </c>
      <c r="G457" s="26">
        <v>8622072</v>
      </c>
    </row>
    <row r="458" spans="1:7" ht="13.8">
      <c r="A458" s="11" t="s">
        <v>43</v>
      </c>
      <c r="B458" s="37" t="s">
        <v>636</v>
      </c>
      <c r="C458" s="48">
        <v>471196</v>
      </c>
      <c r="D458" s="77">
        <v>53</v>
      </c>
      <c r="E458" s="29">
        <v>1.72</v>
      </c>
      <c r="F458" s="25">
        <v>91.16</v>
      </c>
      <c r="G458" s="26">
        <v>3154140340230</v>
      </c>
    </row>
    <row r="459" spans="1:7" ht="13.8">
      <c r="A459" s="11" t="s">
        <v>43</v>
      </c>
      <c r="B459" s="37" t="s">
        <v>637</v>
      </c>
      <c r="C459" s="48"/>
      <c r="D459" s="77">
        <v>13</v>
      </c>
      <c r="E459" s="29">
        <v>5.99</v>
      </c>
      <c r="F459" s="25">
        <v>77.87</v>
      </c>
      <c r="G459" s="26">
        <v>8539001</v>
      </c>
    </row>
    <row r="460" spans="1:7" ht="13.8">
      <c r="A460" s="11" t="s">
        <v>43</v>
      </c>
      <c r="B460" s="37" t="s">
        <v>638</v>
      </c>
      <c r="C460" s="48">
        <v>456041</v>
      </c>
      <c r="D460" s="77">
        <v>9</v>
      </c>
      <c r="E460" s="29">
        <v>4.49</v>
      </c>
      <c r="F460" s="25">
        <v>40.409999999999997</v>
      </c>
      <c r="G460" s="26">
        <v>7407011</v>
      </c>
    </row>
    <row r="461" spans="1:7" ht="13.8">
      <c r="A461" s="11" t="s">
        <v>43</v>
      </c>
      <c r="B461" s="37" t="s">
        <v>640</v>
      </c>
      <c r="C461" s="48">
        <v>471201</v>
      </c>
      <c r="D461" s="77">
        <v>3</v>
      </c>
      <c r="E461" s="29">
        <v>3.83</v>
      </c>
      <c r="F461" s="25">
        <v>11.49</v>
      </c>
      <c r="G461" s="26">
        <v>5885236</v>
      </c>
    </row>
    <row r="462" spans="1:7" ht="13.8">
      <c r="A462" s="11" t="s">
        <v>43</v>
      </c>
      <c r="B462" s="37" t="s">
        <v>642</v>
      </c>
      <c r="C462" s="48">
        <v>471488</v>
      </c>
      <c r="D462" s="77">
        <v>19</v>
      </c>
      <c r="E462" s="29">
        <v>2.1</v>
      </c>
      <c r="F462" s="25">
        <v>39.9</v>
      </c>
      <c r="G462" s="26">
        <v>8518198</v>
      </c>
    </row>
    <row r="463" spans="1:7" ht="13.8">
      <c r="A463" s="11" t="s">
        <v>43</v>
      </c>
      <c r="B463" s="37" t="s">
        <v>643</v>
      </c>
      <c r="C463" s="48" t="s">
        <v>644</v>
      </c>
      <c r="D463" s="77">
        <v>2</v>
      </c>
      <c r="E463" s="29">
        <v>15.49</v>
      </c>
      <c r="F463" s="25">
        <v>30.98</v>
      </c>
      <c r="G463" s="26">
        <v>7500019</v>
      </c>
    </row>
    <row r="464" spans="1:7" ht="13.8">
      <c r="A464" s="11" t="s">
        <v>43</v>
      </c>
      <c r="B464" s="37" t="s">
        <v>645</v>
      </c>
      <c r="C464" s="48">
        <v>782721</v>
      </c>
      <c r="D464" s="77">
        <v>17</v>
      </c>
      <c r="E464" s="29">
        <v>1.1499999999999999</v>
      </c>
      <c r="F464" s="25">
        <v>19.55</v>
      </c>
      <c r="G464" s="26">
        <v>5125115</v>
      </c>
    </row>
    <row r="465" spans="1:7" ht="13.8">
      <c r="A465" s="11" t="s">
        <v>43</v>
      </c>
      <c r="B465" s="37" t="s">
        <v>646</v>
      </c>
      <c r="C465" s="48">
        <v>450890</v>
      </c>
      <c r="D465" s="77">
        <v>11</v>
      </c>
      <c r="E465" s="29">
        <v>2.46</v>
      </c>
      <c r="F465" s="25">
        <v>27.06</v>
      </c>
      <c r="G465" s="26">
        <v>3154140184100</v>
      </c>
    </row>
    <row r="466" spans="1:7" ht="13.8">
      <c r="A466" s="11" t="s">
        <v>43</v>
      </c>
      <c r="B466" s="37" t="s">
        <v>647</v>
      </c>
      <c r="C466" s="48">
        <v>456122</v>
      </c>
      <c r="D466" s="77">
        <v>2</v>
      </c>
      <c r="E466" s="29">
        <v>0.6</v>
      </c>
      <c r="F466" s="25">
        <v>1.2</v>
      </c>
      <c r="G466" s="26">
        <v>5935004</v>
      </c>
    </row>
    <row r="467" spans="1:7" ht="13.8">
      <c r="A467" s="11" t="s">
        <v>43</v>
      </c>
      <c r="B467" s="37" t="s">
        <v>648</v>
      </c>
      <c r="C467" s="48">
        <v>466582</v>
      </c>
      <c r="D467" s="77">
        <v>10</v>
      </c>
      <c r="E467" s="29">
        <v>2.5299999999999998</v>
      </c>
      <c r="F467" s="25">
        <v>25.3</v>
      </c>
      <c r="G467" s="26">
        <v>3154140113056</v>
      </c>
    </row>
    <row r="468" spans="1:7" ht="13.8">
      <c r="A468" s="11" t="s">
        <v>43</v>
      </c>
      <c r="B468" s="37" t="s">
        <v>649</v>
      </c>
      <c r="C468" s="48">
        <v>450894</v>
      </c>
      <c r="D468" s="77">
        <v>3</v>
      </c>
      <c r="E468" s="29">
        <v>2.5</v>
      </c>
      <c r="F468" s="25">
        <v>7.5</v>
      </c>
      <c r="G468" s="26">
        <v>3154140181123</v>
      </c>
    </row>
    <row r="469" spans="1:7" ht="13.8">
      <c r="A469" s="11" t="s">
        <v>43</v>
      </c>
      <c r="B469" s="37" t="s">
        <v>650</v>
      </c>
      <c r="C469" s="48">
        <v>444625</v>
      </c>
      <c r="D469" s="77">
        <v>2</v>
      </c>
      <c r="E469" s="29">
        <v>10.99</v>
      </c>
      <c r="F469" s="25">
        <v>21.98</v>
      </c>
      <c r="G469" s="26">
        <v>3223301</v>
      </c>
    </row>
    <row r="470" spans="1:7" ht="13.8">
      <c r="A470" s="11" t="s">
        <v>43</v>
      </c>
      <c r="B470" s="37" t="s">
        <v>651</v>
      </c>
      <c r="C470" s="48">
        <v>534706</v>
      </c>
      <c r="D470" s="77">
        <v>16</v>
      </c>
      <c r="E470" s="29">
        <v>1.34</v>
      </c>
      <c r="F470" s="25">
        <v>21.44</v>
      </c>
      <c r="G470" s="26">
        <v>3154140322113</v>
      </c>
    </row>
    <row r="471" spans="1:7" ht="13.8">
      <c r="A471" s="11" t="s">
        <v>43</v>
      </c>
      <c r="B471" s="37" t="s">
        <v>652</v>
      </c>
      <c r="C471" s="48" t="s">
        <v>653</v>
      </c>
      <c r="D471" s="77">
        <v>2</v>
      </c>
      <c r="E471" s="29">
        <v>9.9</v>
      </c>
      <c r="F471" s="25">
        <v>19.8</v>
      </c>
      <c r="G471" s="26">
        <v>8444008</v>
      </c>
    </row>
    <row r="472" spans="1:7" ht="13.8">
      <c r="A472" s="11" t="s">
        <v>43</v>
      </c>
      <c r="B472" s="37" t="s">
        <v>655</v>
      </c>
      <c r="C472" s="48">
        <v>42601</v>
      </c>
      <c r="D472" s="77">
        <v>2</v>
      </c>
      <c r="E472" s="29">
        <v>4.46</v>
      </c>
      <c r="F472" s="25">
        <v>8.92</v>
      </c>
      <c r="G472" s="26">
        <v>1832123</v>
      </c>
    </row>
    <row r="473" spans="1:7" ht="13.8">
      <c r="A473" s="11" t="s">
        <v>43</v>
      </c>
      <c r="B473" s="37" t="s">
        <v>656</v>
      </c>
      <c r="C473" s="48">
        <v>467018</v>
      </c>
      <c r="D473" s="77">
        <v>3</v>
      </c>
      <c r="E473" s="29">
        <v>5.04</v>
      </c>
      <c r="F473" s="25">
        <v>15.12</v>
      </c>
      <c r="G473" s="26">
        <v>8442004</v>
      </c>
    </row>
    <row r="474" spans="1:7" ht="13.8">
      <c r="A474" s="11" t="s">
        <v>43</v>
      </c>
      <c r="B474" s="37" t="s">
        <v>657</v>
      </c>
      <c r="C474" s="48">
        <v>689133</v>
      </c>
      <c r="D474" s="77">
        <v>4</v>
      </c>
      <c r="E474" s="29">
        <v>6.42</v>
      </c>
      <c r="F474" s="25">
        <v>25.68</v>
      </c>
      <c r="G474" s="26">
        <v>8360117</v>
      </c>
    </row>
    <row r="475" spans="1:7" ht="13.8">
      <c r="A475" s="11" t="s">
        <v>43</v>
      </c>
      <c r="B475" s="37" t="s">
        <v>658</v>
      </c>
      <c r="C475" s="48">
        <v>42994</v>
      </c>
      <c r="D475" s="77">
        <v>1</v>
      </c>
      <c r="E475" s="29">
        <v>8.89</v>
      </c>
      <c r="F475" s="25">
        <v>8.89</v>
      </c>
      <c r="G475" s="26">
        <v>1882246</v>
      </c>
    </row>
    <row r="476" spans="1:7" ht="13.8">
      <c r="A476" s="11" t="s">
        <v>43</v>
      </c>
      <c r="B476" s="37" t="s">
        <v>659</v>
      </c>
      <c r="C476" s="48">
        <v>839416</v>
      </c>
      <c r="D476" s="77">
        <v>1</v>
      </c>
      <c r="E476" s="29">
        <v>4.9800000000000004</v>
      </c>
      <c r="F476" s="25">
        <v>4.9800000000000004</v>
      </c>
      <c r="G476" s="26">
        <v>8460206</v>
      </c>
    </row>
    <row r="477" spans="1:7" ht="13.8">
      <c r="A477" s="11" t="s">
        <v>43</v>
      </c>
      <c r="B477" s="37" t="s">
        <v>660</v>
      </c>
      <c r="C477" s="48">
        <v>132883</v>
      </c>
      <c r="D477" s="77">
        <v>4</v>
      </c>
      <c r="E477" s="29">
        <v>6.35</v>
      </c>
      <c r="F477" s="25">
        <v>25.4</v>
      </c>
      <c r="G477" s="26">
        <v>8340102</v>
      </c>
    </row>
    <row r="478" spans="1:7" ht="13.8">
      <c r="A478" s="11" t="s">
        <v>43</v>
      </c>
      <c r="B478" s="37" t="s">
        <v>661</v>
      </c>
      <c r="C478" s="48">
        <v>471194</v>
      </c>
      <c r="D478" s="77">
        <v>6</v>
      </c>
      <c r="E478" s="29">
        <v>3.95</v>
      </c>
      <c r="F478" s="25">
        <v>23.7</v>
      </c>
      <c r="G478" s="26">
        <v>8622079</v>
      </c>
    </row>
    <row r="479" spans="1:7" ht="13.8">
      <c r="A479" s="11" t="s">
        <v>43</v>
      </c>
      <c r="B479" s="37" t="s">
        <v>662</v>
      </c>
      <c r="C479" s="48">
        <v>436614</v>
      </c>
      <c r="D479" s="77">
        <v>7</v>
      </c>
      <c r="E479" s="29">
        <v>4.09</v>
      </c>
      <c r="F479" s="25">
        <v>28.63</v>
      </c>
      <c r="G479" s="26">
        <v>3570894</v>
      </c>
    </row>
    <row r="480" spans="1:7" ht="13.8">
      <c r="A480" s="11" t="s">
        <v>43</v>
      </c>
      <c r="B480" s="37" t="s">
        <v>663</v>
      </c>
      <c r="C480" s="48"/>
      <c r="D480" s="77">
        <v>9</v>
      </c>
      <c r="E480" s="29">
        <v>6.88</v>
      </c>
      <c r="F480" s="25">
        <v>61.92</v>
      </c>
      <c r="G480" s="26">
        <v>7413005</v>
      </c>
    </row>
    <row r="481" spans="1:7" ht="13.8">
      <c r="A481" s="11" t="s">
        <v>43</v>
      </c>
      <c r="B481" s="37" t="s">
        <v>664</v>
      </c>
      <c r="C481" s="48"/>
      <c r="D481" s="77">
        <v>1</v>
      </c>
      <c r="E481" s="29">
        <v>4.59</v>
      </c>
      <c r="F481" s="25">
        <v>4.59</v>
      </c>
      <c r="G481" s="26">
        <v>8317005</v>
      </c>
    </row>
    <row r="482" spans="1:7" ht="13.8">
      <c r="A482" s="11" t="s">
        <v>43</v>
      </c>
      <c r="B482" s="37" t="s">
        <v>666</v>
      </c>
      <c r="C482" s="48">
        <v>456026</v>
      </c>
      <c r="D482" s="77">
        <v>3</v>
      </c>
      <c r="E482" s="29">
        <v>0.8</v>
      </c>
      <c r="F482" s="25">
        <v>2.4</v>
      </c>
      <c r="G482" s="26">
        <v>8518138</v>
      </c>
    </row>
    <row r="483" spans="1:7" ht="13.8">
      <c r="A483" s="11" t="s">
        <v>43</v>
      </c>
      <c r="B483" s="37" t="s">
        <v>668</v>
      </c>
      <c r="C483" s="48">
        <v>590426</v>
      </c>
      <c r="D483" s="77">
        <v>52</v>
      </c>
      <c r="E483" s="29">
        <v>0.73</v>
      </c>
      <c r="F483" s="25">
        <v>37.96</v>
      </c>
      <c r="G483" s="26">
        <v>3154145066005</v>
      </c>
    </row>
    <row r="484" spans="1:7" ht="13.8">
      <c r="A484" s="11" t="s">
        <v>43</v>
      </c>
      <c r="B484" s="37" t="s">
        <v>669</v>
      </c>
      <c r="C484" s="48">
        <v>753514</v>
      </c>
      <c r="D484" s="77">
        <v>18</v>
      </c>
      <c r="E484" s="29">
        <v>1.68</v>
      </c>
      <c r="F484" s="25">
        <v>30.24</v>
      </c>
      <c r="G484" s="26">
        <v>3200111</v>
      </c>
    </row>
    <row r="485" spans="1:7" ht="13.8">
      <c r="A485" s="11" t="s">
        <v>43</v>
      </c>
      <c r="B485" s="37" t="s">
        <v>670</v>
      </c>
      <c r="C485" s="48">
        <v>753581</v>
      </c>
      <c r="D485" s="77">
        <v>16</v>
      </c>
      <c r="E485" s="29">
        <v>1.39</v>
      </c>
      <c r="F485" s="25">
        <v>22.24</v>
      </c>
      <c r="G485" s="26">
        <v>3110113</v>
      </c>
    </row>
    <row r="486" spans="1:7" ht="13.8">
      <c r="A486" s="11" t="s">
        <v>43</v>
      </c>
      <c r="B486" s="37" t="s">
        <v>671</v>
      </c>
      <c r="C486" s="48">
        <v>753522</v>
      </c>
      <c r="D486" s="77">
        <v>13</v>
      </c>
      <c r="E486" s="29">
        <v>1.87</v>
      </c>
      <c r="F486" s="25">
        <v>24.31</v>
      </c>
      <c r="G486" s="26">
        <v>3210110</v>
      </c>
    </row>
    <row r="487" spans="1:7" ht="13.8">
      <c r="A487" s="11" t="s">
        <v>43</v>
      </c>
      <c r="B487" s="37" t="s">
        <v>672</v>
      </c>
      <c r="C487" s="48">
        <v>471127</v>
      </c>
      <c r="D487" s="77">
        <v>26</v>
      </c>
      <c r="E487" s="29">
        <v>2.35</v>
      </c>
      <c r="F487" s="25">
        <v>61.1</v>
      </c>
      <c r="G487" s="26">
        <v>1520150</v>
      </c>
    </row>
    <row r="488" spans="1:7" ht="13.8">
      <c r="A488" s="11" t="s">
        <v>43</v>
      </c>
      <c r="B488" s="37" t="s">
        <v>673</v>
      </c>
      <c r="C488" s="48">
        <v>753603</v>
      </c>
      <c r="D488" s="77">
        <v>18</v>
      </c>
      <c r="E488" s="29">
        <v>1.6</v>
      </c>
      <c r="F488" s="25">
        <v>28.8</v>
      </c>
      <c r="G488" s="26">
        <v>3300118</v>
      </c>
    </row>
    <row r="489" spans="1:7" ht="13.8">
      <c r="A489" s="11" t="s">
        <v>43</v>
      </c>
      <c r="B489" s="37" t="s">
        <v>674</v>
      </c>
      <c r="C489" s="48"/>
      <c r="D489" s="77">
        <v>20</v>
      </c>
      <c r="E489" s="29">
        <v>4.26</v>
      </c>
      <c r="F489" s="25">
        <v>85.2</v>
      </c>
      <c r="G489" s="26">
        <v>3154143612112</v>
      </c>
    </row>
    <row r="490" spans="1:7" ht="13.8">
      <c r="A490" s="11" t="s">
        <v>43</v>
      </c>
      <c r="B490" s="37" t="s">
        <v>675</v>
      </c>
      <c r="C490" s="48">
        <v>471117</v>
      </c>
      <c r="D490" s="77">
        <v>10</v>
      </c>
      <c r="E490" s="29">
        <v>1.61</v>
      </c>
      <c r="F490" s="25">
        <v>16.100000000000001</v>
      </c>
      <c r="G490" s="26">
        <v>3154140441227</v>
      </c>
    </row>
    <row r="491" spans="1:7" ht="13.8">
      <c r="A491" s="11" t="s">
        <v>43</v>
      </c>
      <c r="B491" s="37" t="s">
        <v>676</v>
      </c>
      <c r="C491" s="48">
        <v>147581</v>
      </c>
      <c r="D491" s="77">
        <v>36</v>
      </c>
      <c r="E491" s="29">
        <v>2.58</v>
      </c>
      <c r="F491" s="25">
        <v>92.88</v>
      </c>
      <c r="G491" s="26">
        <v>5113204</v>
      </c>
    </row>
    <row r="492" spans="1:7" ht="13.8">
      <c r="A492" s="11" t="s">
        <v>43</v>
      </c>
      <c r="B492" s="37" t="s">
        <v>677</v>
      </c>
      <c r="C492" s="48"/>
      <c r="D492" s="77">
        <v>12</v>
      </c>
      <c r="E492" s="29">
        <v>2.19</v>
      </c>
      <c r="F492" s="25">
        <v>26.28</v>
      </c>
      <c r="G492" s="26">
        <v>3154140492113</v>
      </c>
    </row>
    <row r="493" spans="1:7" ht="13.8">
      <c r="A493" s="11" t="s">
        <v>43</v>
      </c>
      <c r="B493" s="37" t="s">
        <v>678</v>
      </c>
      <c r="C493" s="48">
        <v>590434</v>
      </c>
      <c r="D493" s="77">
        <v>41</v>
      </c>
      <c r="E493" s="29">
        <v>1.1599999999999999</v>
      </c>
      <c r="F493" s="25">
        <v>47.56</v>
      </c>
      <c r="G493" s="26">
        <v>3154145067002</v>
      </c>
    </row>
    <row r="494" spans="1:7" ht="13.8">
      <c r="A494" s="11" t="s">
        <v>43</v>
      </c>
      <c r="B494" s="37" t="s">
        <v>679</v>
      </c>
      <c r="C494" s="48">
        <v>826381</v>
      </c>
      <c r="D494" s="77">
        <v>7</v>
      </c>
      <c r="E494" s="29">
        <v>6.61</v>
      </c>
      <c r="F494" s="25">
        <v>46.27</v>
      </c>
      <c r="G494" s="26">
        <v>3154140393007</v>
      </c>
    </row>
    <row r="495" spans="1:7" ht="13.8">
      <c r="A495" s="11" t="s">
        <v>43</v>
      </c>
      <c r="B495" s="37" t="s">
        <v>681</v>
      </c>
      <c r="C495" s="48">
        <v>264630</v>
      </c>
      <c r="D495" s="77">
        <v>2</v>
      </c>
      <c r="E495" s="29">
        <v>4.92</v>
      </c>
      <c r="F495" s="25">
        <v>9.84</v>
      </c>
      <c r="G495" s="26">
        <v>3154140861100</v>
      </c>
    </row>
    <row r="496" spans="1:7" ht="13.8">
      <c r="A496" s="11" t="s">
        <v>43</v>
      </c>
      <c r="B496" s="37" t="s">
        <v>682</v>
      </c>
      <c r="C496" s="48">
        <v>676045</v>
      </c>
      <c r="D496" s="77">
        <v>8</v>
      </c>
      <c r="E496" s="29">
        <v>5.49</v>
      </c>
      <c r="F496" s="25">
        <v>43.92</v>
      </c>
      <c r="G496" s="26">
        <v>3154143910003</v>
      </c>
    </row>
    <row r="497" spans="1:7" ht="13.8">
      <c r="A497" s="11" t="s">
        <v>43</v>
      </c>
      <c r="B497" s="37" t="s">
        <v>683</v>
      </c>
      <c r="C497" s="48"/>
      <c r="D497" s="77">
        <v>2</v>
      </c>
      <c r="E497" s="29">
        <v>9.48</v>
      </c>
      <c r="F497" s="25">
        <v>18.96</v>
      </c>
      <c r="G497" s="26">
        <v>3154140396404</v>
      </c>
    </row>
    <row r="498" spans="1:7" ht="13.8">
      <c r="A498" s="11" t="s">
        <v>43</v>
      </c>
      <c r="B498" s="37" t="s">
        <v>684</v>
      </c>
      <c r="C498" s="48">
        <v>676248</v>
      </c>
      <c r="D498" s="77">
        <v>3</v>
      </c>
      <c r="E498" s="29">
        <v>0.59</v>
      </c>
      <c r="F498" s="25">
        <v>1.77</v>
      </c>
      <c r="G498" s="26">
        <v>1280108</v>
      </c>
    </row>
    <row r="499" spans="1:7" ht="13.8">
      <c r="A499" s="11" t="s">
        <v>43</v>
      </c>
      <c r="B499" s="37" t="s">
        <v>685</v>
      </c>
      <c r="C499" s="48">
        <v>75117</v>
      </c>
      <c r="D499" s="77">
        <v>4</v>
      </c>
      <c r="E499" s="29">
        <v>1.1599999999999999</v>
      </c>
      <c r="F499" s="25">
        <v>4.6399999999999997</v>
      </c>
      <c r="G499" s="26">
        <v>3154140100308</v>
      </c>
    </row>
    <row r="500" spans="1:7" ht="13.8">
      <c r="A500" s="11" t="s">
        <v>43</v>
      </c>
      <c r="B500" s="37" t="s">
        <v>686</v>
      </c>
      <c r="C500" s="48">
        <v>348267</v>
      </c>
      <c r="D500" s="77">
        <v>4</v>
      </c>
      <c r="E500" s="29">
        <v>2.3199999999999998</v>
      </c>
      <c r="F500" s="25">
        <v>9.2799999999999994</v>
      </c>
      <c r="G500" s="26">
        <v>5110104</v>
      </c>
    </row>
    <row r="501" spans="1:7" ht="13.8">
      <c r="A501" s="11" t="s">
        <v>43</v>
      </c>
      <c r="B501" s="37" t="s">
        <v>687</v>
      </c>
      <c r="C501" s="48">
        <v>302068</v>
      </c>
      <c r="D501" s="77">
        <v>54</v>
      </c>
      <c r="E501" s="29">
        <v>0.19</v>
      </c>
      <c r="F501" s="25">
        <v>10.26</v>
      </c>
      <c r="G501" s="26">
        <v>354140113001</v>
      </c>
    </row>
    <row r="502" spans="1:7" ht="13.8">
      <c r="A502" s="11" t="s">
        <v>43</v>
      </c>
      <c r="B502" s="37" t="s">
        <v>688</v>
      </c>
      <c r="C502" s="48">
        <v>753581</v>
      </c>
      <c r="D502" s="77">
        <v>4</v>
      </c>
      <c r="E502" s="29">
        <v>1.39</v>
      </c>
      <c r="F502" s="25">
        <v>5.56</v>
      </c>
      <c r="G502" s="26">
        <v>3110113</v>
      </c>
    </row>
    <row r="503" spans="1:7" ht="13.8">
      <c r="A503" s="11" t="s">
        <v>43</v>
      </c>
      <c r="B503" s="37" t="s">
        <v>689</v>
      </c>
      <c r="C503" s="48"/>
      <c r="D503" s="77">
        <v>42</v>
      </c>
      <c r="E503" s="29">
        <v>1.95</v>
      </c>
      <c r="F503" s="25">
        <v>81.900000000000006</v>
      </c>
      <c r="G503" s="26">
        <v>3154145016000</v>
      </c>
    </row>
    <row r="504" spans="1:7" ht="13.8">
      <c r="A504" s="11" t="s">
        <v>43</v>
      </c>
      <c r="B504" s="37" t="s">
        <v>690</v>
      </c>
      <c r="C504" s="48">
        <v>755353</v>
      </c>
      <c r="D504" s="77">
        <v>25</v>
      </c>
      <c r="E504" s="29">
        <v>4.58</v>
      </c>
      <c r="F504" s="25">
        <v>114.5</v>
      </c>
      <c r="G504" s="26">
        <v>2585301</v>
      </c>
    </row>
    <row r="505" spans="1:7" ht="13.8">
      <c r="A505" s="11" t="s">
        <v>43</v>
      </c>
      <c r="B505" s="37" t="s">
        <v>691</v>
      </c>
      <c r="C505" s="48">
        <v>471125</v>
      </c>
      <c r="D505" s="77">
        <v>22</v>
      </c>
      <c r="E505" s="29">
        <v>1.25</v>
      </c>
      <c r="F505" s="25">
        <v>27.5</v>
      </c>
      <c r="G505" s="26">
        <v>1195228</v>
      </c>
    </row>
    <row r="506" spans="1:7" ht="13.8">
      <c r="A506" s="11" t="s">
        <v>43</v>
      </c>
      <c r="B506" s="37" t="s">
        <v>692</v>
      </c>
      <c r="C506" s="48">
        <v>462213</v>
      </c>
      <c r="D506" s="77">
        <v>3</v>
      </c>
      <c r="E506" s="29">
        <v>5.44</v>
      </c>
      <c r="F506" s="25">
        <v>16.32</v>
      </c>
      <c r="G506" s="26">
        <v>2227027</v>
      </c>
    </row>
    <row r="507" spans="1:7" ht="13.8">
      <c r="A507" s="11" t="s">
        <v>43</v>
      </c>
      <c r="B507" s="37" t="s">
        <v>694</v>
      </c>
      <c r="C507" s="48">
        <v>456114</v>
      </c>
      <c r="D507" s="77">
        <v>2</v>
      </c>
      <c r="E507" s="29">
        <v>1.62</v>
      </c>
      <c r="F507" s="25">
        <v>3.24</v>
      </c>
      <c r="G507" s="26">
        <v>2426260</v>
      </c>
    </row>
    <row r="508" spans="1:7" ht="13.8">
      <c r="A508" s="11" t="s">
        <v>43</v>
      </c>
      <c r="B508" s="37" t="s">
        <v>695</v>
      </c>
      <c r="C508" s="48">
        <v>308684</v>
      </c>
      <c r="D508" s="77">
        <v>6</v>
      </c>
      <c r="E508" s="29">
        <v>2.15</v>
      </c>
      <c r="F508" s="25">
        <v>12.9</v>
      </c>
      <c r="G508" s="26">
        <v>3154140511111</v>
      </c>
    </row>
    <row r="509" spans="1:7" ht="13.8">
      <c r="A509" s="11" t="s">
        <v>43</v>
      </c>
      <c r="B509" s="37" t="s">
        <v>696</v>
      </c>
      <c r="C509" s="48">
        <v>15688</v>
      </c>
      <c r="D509" s="77">
        <v>3</v>
      </c>
      <c r="E509" s="29">
        <v>1.19</v>
      </c>
      <c r="F509" s="25">
        <v>3.57</v>
      </c>
      <c r="G509" s="26">
        <v>7413111</v>
      </c>
    </row>
    <row r="510" spans="1:7" ht="13.8">
      <c r="A510" s="11" t="s">
        <v>43</v>
      </c>
      <c r="B510" s="37" t="s">
        <v>697</v>
      </c>
      <c r="C510" s="48">
        <v>376661</v>
      </c>
      <c r="D510" s="77">
        <v>6</v>
      </c>
      <c r="E510" s="29">
        <v>4.29</v>
      </c>
      <c r="F510" s="25">
        <v>25.74</v>
      </c>
      <c r="G510" s="26">
        <v>5300109</v>
      </c>
    </row>
    <row r="511" spans="1:7" ht="13.8">
      <c r="A511" s="11" t="s">
        <v>43</v>
      </c>
      <c r="B511" s="37" t="s">
        <v>698</v>
      </c>
      <c r="C511" s="48" t="s">
        <v>699</v>
      </c>
      <c r="D511" s="77">
        <v>4</v>
      </c>
      <c r="E511" s="29">
        <v>1.0900000000000001</v>
      </c>
      <c r="F511" s="25">
        <v>4.3600000000000003</v>
      </c>
      <c r="G511" s="26">
        <v>9351114</v>
      </c>
    </row>
    <row r="512" spans="1:7" ht="13.8">
      <c r="A512" s="11" t="s">
        <v>43</v>
      </c>
      <c r="B512" s="37" t="s">
        <v>648</v>
      </c>
      <c r="C512" s="48">
        <v>466582</v>
      </c>
      <c r="D512" s="77">
        <v>1</v>
      </c>
      <c r="E512" s="29">
        <v>1.53</v>
      </c>
      <c r="F512" s="25">
        <v>1.53</v>
      </c>
      <c r="G512" s="26">
        <v>3154140113056</v>
      </c>
    </row>
    <row r="513" spans="1:7" ht="13.8">
      <c r="A513" s="11" t="s">
        <v>43</v>
      </c>
      <c r="B513" s="37" t="s">
        <v>700</v>
      </c>
      <c r="C513" s="48">
        <v>471195</v>
      </c>
      <c r="D513" s="77">
        <v>21</v>
      </c>
      <c r="E513" s="29">
        <v>4.58</v>
      </c>
      <c r="F513" s="25">
        <v>96.18</v>
      </c>
      <c r="G513" s="26">
        <v>8454182</v>
      </c>
    </row>
    <row r="514" spans="1:7" ht="13.8">
      <c r="A514" s="11" t="s">
        <v>43</v>
      </c>
      <c r="B514" s="37" t="s">
        <v>701</v>
      </c>
      <c r="C514" s="48">
        <v>444573</v>
      </c>
      <c r="D514" s="77">
        <v>1</v>
      </c>
      <c r="E514" s="29">
        <v>1.71</v>
      </c>
      <c r="F514" s="25">
        <v>1.71</v>
      </c>
      <c r="G514" s="26">
        <v>5071009</v>
      </c>
    </row>
    <row r="515" spans="1:7" ht="13.8">
      <c r="A515" s="11" t="s">
        <v>43</v>
      </c>
      <c r="B515" s="37" t="s">
        <v>702</v>
      </c>
      <c r="C515" s="48">
        <v>377287</v>
      </c>
      <c r="D515" s="77">
        <v>8</v>
      </c>
      <c r="E515" s="29">
        <v>3.49</v>
      </c>
      <c r="F515" s="25">
        <v>27.92</v>
      </c>
      <c r="G515" s="26">
        <v>3154140587000</v>
      </c>
    </row>
    <row r="516" spans="1:7" ht="13.8">
      <c r="A516" s="11" t="s">
        <v>43</v>
      </c>
      <c r="B516" s="37" t="s">
        <v>703</v>
      </c>
      <c r="C516" s="48">
        <v>634815</v>
      </c>
      <c r="D516" s="77">
        <v>55</v>
      </c>
      <c r="E516" s="29">
        <v>11.22</v>
      </c>
      <c r="F516" s="25">
        <v>617.1</v>
      </c>
      <c r="G516" s="26">
        <v>8450221</v>
      </c>
    </row>
    <row r="517" spans="1:7" ht="13.8">
      <c r="A517" s="11" t="s">
        <v>43</v>
      </c>
      <c r="B517" s="37" t="s">
        <v>704</v>
      </c>
      <c r="C517" s="48">
        <v>634777</v>
      </c>
      <c r="D517" s="77">
        <v>20</v>
      </c>
      <c r="E517" s="29">
        <v>5.66</v>
      </c>
      <c r="F517" s="25">
        <v>113.2</v>
      </c>
      <c r="G517" s="26">
        <v>8450207</v>
      </c>
    </row>
    <row r="518" spans="1:7" ht="13.8">
      <c r="A518" s="11" t="s">
        <v>43</v>
      </c>
      <c r="B518" s="37" t="s">
        <v>705</v>
      </c>
      <c r="C518" s="48">
        <v>462115</v>
      </c>
      <c r="D518" s="77">
        <v>13</v>
      </c>
      <c r="E518" s="29">
        <v>4.1900000000000004</v>
      </c>
      <c r="F518" s="25">
        <v>54.47</v>
      </c>
      <c r="G518" s="26">
        <v>1991219</v>
      </c>
    </row>
    <row r="519" spans="1:7" ht="13.8">
      <c r="A519" s="11" t="s">
        <v>43</v>
      </c>
      <c r="B519" s="37" t="s">
        <v>707</v>
      </c>
      <c r="C519" s="48">
        <v>536681</v>
      </c>
      <c r="D519" s="77">
        <v>7</v>
      </c>
      <c r="E519" s="29">
        <v>3.99</v>
      </c>
      <c r="F519" s="25">
        <v>27.93</v>
      </c>
      <c r="G519" s="26">
        <v>1194108</v>
      </c>
    </row>
    <row r="520" spans="1:7" ht="13.8">
      <c r="A520" s="11" t="s">
        <v>43</v>
      </c>
      <c r="B520" s="37" t="s">
        <v>709</v>
      </c>
      <c r="C520" s="48"/>
      <c r="D520" s="77">
        <v>43</v>
      </c>
      <c r="E520" s="29">
        <v>1.99</v>
      </c>
      <c r="F520" s="25">
        <v>85.57</v>
      </c>
      <c r="G520" s="26">
        <v>3554140431112</v>
      </c>
    </row>
    <row r="521" spans="1:7" ht="13.8">
      <c r="A521" s="11" t="s">
        <v>43</v>
      </c>
      <c r="B521" s="37" t="s">
        <v>710</v>
      </c>
      <c r="C521" s="48">
        <v>347970</v>
      </c>
      <c r="D521" s="77">
        <v>24</v>
      </c>
      <c r="E521" s="29">
        <v>0.67</v>
      </c>
      <c r="F521" s="25">
        <v>16.079999999999998</v>
      </c>
      <c r="G521" s="26">
        <v>3154140116002</v>
      </c>
    </row>
    <row r="522" spans="1:7" ht="13.8">
      <c r="A522" s="11" t="s">
        <v>43</v>
      </c>
      <c r="B522" s="37" t="s">
        <v>711</v>
      </c>
      <c r="C522" s="48">
        <v>471194</v>
      </c>
      <c r="D522" s="77">
        <v>24</v>
      </c>
      <c r="E522" s="29">
        <v>3.5</v>
      </c>
      <c r="F522" s="25">
        <v>84</v>
      </c>
      <c r="G522" s="26">
        <v>8622079</v>
      </c>
    </row>
    <row r="523" spans="1:7" ht="13.8">
      <c r="A523" s="11" t="s">
        <v>43</v>
      </c>
      <c r="B523" s="37" t="s">
        <v>712</v>
      </c>
      <c r="C523" s="48">
        <v>462348</v>
      </c>
      <c r="D523" s="77">
        <v>18</v>
      </c>
      <c r="E523" s="29">
        <v>1.82</v>
      </c>
      <c r="F523" s="25">
        <v>32.76</v>
      </c>
      <c r="G523" s="26">
        <v>3154140714215</v>
      </c>
    </row>
    <row r="524" spans="1:7" ht="13.8">
      <c r="A524" s="11" t="s">
        <v>43</v>
      </c>
      <c r="B524" s="37" t="s">
        <v>713</v>
      </c>
      <c r="C524" s="48">
        <v>264648</v>
      </c>
      <c r="D524" s="77">
        <v>11</v>
      </c>
      <c r="E524" s="29">
        <v>4.9400000000000004</v>
      </c>
      <c r="F524" s="25">
        <v>54.34</v>
      </c>
      <c r="G524" s="26">
        <v>5171112</v>
      </c>
    </row>
    <row r="525" spans="1:7" ht="13.8">
      <c r="A525" s="11" t="s">
        <v>43</v>
      </c>
      <c r="B525" s="37" t="s">
        <v>714</v>
      </c>
      <c r="C525" s="48">
        <v>689133</v>
      </c>
      <c r="D525" s="77">
        <v>17</v>
      </c>
      <c r="E525" s="29">
        <v>6.42</v>
      </c>
      <c r="F525" s="25">
        <v>109.14</v>
      </c>
      <c r="G525" s="26">
        <v>8360117</v>
      </c>
    </row>
    <row r="526" spans="1:7" ht="13.8">
      <c r="A526" s="11" t="s">
        <v>43</v>
      </c>
      <c r="B526" s="37" t="s">
        <v>715</v>
      </c>
      <c r="C526" s="48"/>
      <c r="D526" s="77">
        <v>4</v>
      </c>
      <c r="E526" s="29">
        <v>7.79</v>
      </c>
      <c r="F526" s="25">
        <v>31.16</v>
      </c>
      <c r="G526" s="26">
        <v>3154149348053</v>
      </c>
    </row>
    <row r="527" spans="1:7" ht="13.8">
      <c r="A527" s="11" t="s">
        <v>43</v>
      </c>
      <c r="B527" s="37" t="s">
        <v>716</v>
      </c>
      <c r="C527" s="48"/>
      <c r="D527" s="77">
        <v>4</v>
      </c>
      <c r="E527" s="29">
        <v>10.050000000000001</v>
      </c>
      <c r="F527" s="25">
        <v>40.200000000000003</v>
      </c>
      <c r="G527" s="26">
        <v>3154148998044</v>
      </c>
    </row>
    <row r="528" spans="1:7" ht="13.8">
      <c r="A528" s="11" t="s">
        <v>43</v>
      </c>
      <c r="B528" s="37" t="s">
        <v>717</v>
      </c>
      <c r="C528" s="48"/>
      <c r="D528" s="77">
        <v>4</v>
      </c>
      <c r="E528" s="29">
        <v>7.99</v>
      </c>
      <c r="F528" s="25">
        <v>31.96</v>
      </c>
      <c r="G528" s="26">
        <v>3154149319077</v>
      </c>
    </row>
    <row r="529" spans="1:7" ht="13.8">
      <c r="A529" s="11" t="s">
        <v>43</v>
      </c>
      <c r="B529" s="37" t="s">
        <v>718</v>
      </c>
      <c r="C529" s="48"/>
      <c r="D529" s="77">
        <v>1</v>
      </c>
      <c r="E529" s="29">
        <v>7.99</v>
      </c>
      <c r="F529" s="25">
        <v>7.99</v>
      </c>
      <c r="G529" s="26">
        <v>3154149319114</v>
      </c>
    </row>
    <row r="530" spans="1:7" ht="13.8">
      <c r="A530" s="11" t="s">
        <v>43</v>
      </c>
      <c r="B530" s="37" t="s">
        <v>719</v>
      </c>
      <c r="C530" s="48">
        <v>462358</v>
      </c>
      <c r="D530" s="77">
        <v>48</v>
      </c>
      <c r="E530" s="29">
        <v>0.99</v>
      </c>
      <c r="F530" s="25">
        <v>47.52</v>
      </c>
      <c r="G530" s="26">
        <v>1125218</v>
      </c>
    </row>
    <row r="531" spans="1:7" ht="13.8">
      <c r="A531" s="11" t="s">
        <v>43</v>
      </c>
      <c r="B531" s="37" t="s">
        <v>720</v>
      </c>
      <c r="C531" s="48">
        <v>436814</v>
      </c>
      <c r="D531" s="77">
        <v>1</v>
      </c>
      <c r="E531" s="29">
        <v>3.84</v>
      </c>
      <c r="F531" s="25">
        <v>3.84</v>
      </c>
      <c r="G531" s="26">
        <v>1945106</v>
      </c>
    </row>
    <row r="532" spans="1:7" ht="13.8">
      <c r="A532" s="11" t="s">
        <v>43</v>
      </c>
      <c r="B532" s="37" t="s">
        <v>721</v>
      </c>
      <c r="C532" s="48">
        <v>140531</v>
      </c>
      <c r="D532" s="77">
        <v>5</v>
      </c>
      <c r="E532" s="29">
        <v>7.56</v>
      </c>
      <c r="F532" s="25">
        <v>37.799999999999997</v>
      </c>
      <c r="G532" s="26">
        <v>4519431</v>
      </c>
    </row>
    <row r="533" spans="1:7" ht="13.8">
      <c r="A533" s="11" t="s">
        <v>43</v>
      </c>
      <c r="B533" s="37" t="s">
        <v>722</v>
      </c>
      <c r="C533" s="48"/>
      <c r="D533" s="77">
        <v>10</v>
      </c>
      <c r="E533" s="29">
        <v>1.42</v>
      </c>
      <c r="F533" s="25">
        <v>14.2</v>
      </c>
      <c r="G533" s="26">
        <v>3154140166113</v>
      </c>
    </row>
    <row r="534" spans="1:7" ht="13.8">
      <c r="A534" s="11" t="s">
        <v>43</v>
      </c>
      <c r="B534" s="37" t="s">
        <v>724</v>
      </c>
      <c r="C534" s="48">
        <v>462357</v>
      </c>
      <c r="D534" s="77">
        <v>41</v>
      </c>
      <c r="E534" s="29">
        <v>0.32</v>
      </c>
      <c r="F534" s="25">
        <v>13.12</v>
      </c>
      <c r="G534" s="26">
        <v>3154140630218</v>
      </c>
    </row>
    <row r="535" spans="1:7" ht="13.8">
      <c r="A535" s="11" t="s">
        <v>43</v>
      </c>
      <c r="B535" s="37" t="s">
        <v>726</v>
      </c>
      <c r="C535" s="48"/>
      <c r="D535" s="77">
        <v>13</v>
      </c>
      <c r="E535" s="29">
        <v>0.69</v>
      </c>
      <c r="F535" s="25">
        <v>8.9700000000000006</v>
      </c>
      <c r="G535" s="26">
        <v>3154140107253</v>
      </c>
    </row>
    <row r="536" spans="1:7" ht="13.8">
      <c r="A536" s="11" t="s">
        <v>43</v>
      </c>
      <c r="B536" s="37" t="s">
        <v>727</v>
      </c>
      <c r="C536" s="48">
        <v>471119</v>
      </c>
      <c r="D536" s="77">
        <v>27</v>
      </c>
      <c r="E536" s="29">
        <v>2.35</v>
      </c>
      <c r="F536" s="25">
        <v>63.45</v>
      </c>
      <c r="G536" s="26">
        <v>3154140350222</v>
      </c>
    </row>
    <row r="537" spans="1:7" ht="13.8">
      <c r="A537" s="11" t="s">
        <v>43</v>
      </c>
      <c r="B537" s="37" t="s">
        <v>728</v>
      </c>
      <c r="C537" s="48">
        <v>471123</v>
      </c>
      <c r="D537" s="77">
        <v>19</v>
      </c>
      <c r="E537" s="29">
        <v>3.37</v>
      </c>
      <c r="F537" s="25">
        <v>64.03</v>
      </c>
      <c r="G537" s="26">
        <v>3154140492229</v>
      </c>
    </row>
    <row r="538" spans="1:7" ht="13.8">
      <c r="A538" s="11" t="s">
        <v>43</v>
      </c>
      <c r="B538" s="37" t="s">
        <v>729</v>
      </c>
      <c r="C538" s="48">
        <v>735662</v>
      </c>
      <c r="D538" s="77">
        <v>2</v>
      </c>
      <c r="E538" s="29">
        <v>2.2999999999999998</v>
      </c>
      <c r="F538" s="25">
        <v>4.5999999999999996</v>
      </c>
      <c r="G538" s="26">
        <v>3450110</v>
      </c>
    </row>
    <row r="539" spans="1:7" ht="13.8">
      <c r="A539" s="11" t="s">
        <v>43</v>
      </c>
      <c r="B539" s="37" t="s">
        <v>730</v>
      </c>
      <c r="C539" s="48">
        <v>466567</v>
      </c>
      <c r="D539" s="77">
        <v>2</v>
      </c>
      <c r="E539" s="29">
        <v>3.05</v>
      </c>
      <c r="F539" s="25">
        <v>6.1</v>
      </c>
      <c r="G539" s="26">
        <v>3460119</v>
      </c>
    </row>
    <row r="540" spans="1:7" ht="13.8">
      <c r="A540" s="11" t="s">
        <v>43</v>
      </c>
      <c r="B540" s="37" t="s">
        <v>731</v>
      </c>
      <c r="C540" s="48"/>
      <c r="D540" s="77">
        <v>1</v>
      </c>
      <c r="E540" s="29">
        <v>3.49</v>
      </c>
      <c r="F540" s="25">
        <v>3.49</v>
      </c>
      <c r="G540" s="26">
        <v>3154148318002</v>
      </c>
    </row>
    <row r="541" spans="1:7" ht="13.8">
      <c r="A541" s="11" t="s">
        <v>43</v>
      </c>
      <c r="B541" s="37" t="s">
        <v>732</v>
      </c>
      <c r="C541" s="48"/>
      <c r="D541" s="77">
        <v>10</v>
      </c>
      <c r="E541" s="29">
        <v>8.07</v>
      </c>
      <c r="F541" s="25">
        <v>80.7</v>
      </c>
      <c r="G541" s="26">
        <v>3154148950240</v>
      </c>
    </row>
    <row r="542" spans="1:7" ht="13.8">
      <c r="A542" s="11" t="s">
        <v>43</v>
      </c>
      <c r="B542" s="37" t="s">
        <v>733</v>
      </c>
      <c r="C542" s="48"/>
      <c r="D542" s="77">
        <v>3</v>
      </c>
      <c r="E542" s="29">
        <v>31.08</v>
      </c>
      <c r="F542" s="25">
        <v>93.24</v>
      </c>
      <c r="G542" s="26">
        <v>3154149074006</v>
      </c>
    </row>
    <row r="543" spans="1:7" ht="13.8">
      <c r="A543" s="11" t="s">
        <v>43</v>
      </c>
      <c r="B543" s="37" t="s">
        <v>734</v>
      </c>
      <c r="C543" s="48"/>
      <c r="D543" s="77">
        <v>9</v>
      </c>
      <c r="E543" s="29">
        <v>1.99</v>
      </c>
      <c r="F543" s="25">
        <v>17.91</v>
      </c>
      <c r="G543" s="26">
        <v>3154140861100</v>
      </c>
    </row>
    <row r="544" spans="1:7" ht="13.8">
      <c r="A544" s="11" t="s">
        <v>43</v>
      </c>
      <c r="B544" s="37" t="s">
        <v>736</v>
      </c>
      <c r="C544" s="48"/>
      <c r="D544" s="77">
        <v>1</v>
      </c>
      <c r="E544" s="29">
        <v>19.7</v>
      </c>
      <c r="F544" s="25">
        <v>19.7</v>
      </c>
      <c r="G544" s="26">
        <v>3154148517597</v>
      </c>
    </row>
    <row r="545" spans="1:7" ht="13.8">
      <c r="A545" s="11" t="s">
        <v>43</v>
      </c>
      <c r="B545" s="37" t="s">
        <v>737</v>
      </c>
      <c r="C545" s="48"/>
      <c r="D545" s="77">
        <v>4</v>
      </c>
      <c r="E545" s="29">
        <v>4.75</v>
      </c>
      <c r="F545" s="25">
        <v>19</v>
      </c>
      <c r="G545" s="26">
        <v>3154149350209</v>
      </c>
    </row>
    <row r="546" spans="1:7" ht="13.8">
      <c r="A546" s="11" t="s">
        <v>43</v>
      </c>
      <c r="B546" s="37" t="s">
        <v>738</v>
      </c>
      <c r="C546" s="48"/>
      <c r="D546" s="77">
        <v>4</v>
      </c>
      <c r="E546" s="29">
        <v>5.47</v>
      </c>
      <c r="F546" s="25">
        <v>21.88</v>
      </c>
      <c r="G546" s="26">
        <v>3154149350216</v>
      </c>
    </row>
    <row r="547" spans="1:7" ht="13.8">
      <c r="A547" s="11" t="s">
        <v>43</v>
      </c>
      <c r="B547" s="37" t="s">
        <v>739</v>
      </c>
      <c r="C547" s="48"/>
      <c r="D547" s="77">
        <v>10</v>
      </c>
      <c r="E547" s="29">
        <v>3.99</v>
      </c>
      <c r="F547" s="25">
        <v>39.9</v>
      </c>
      <c r="G547" s="26">
        <v>3154143266025</v>
      </c>
    </row>
    <row r="548" spans="1:7" ht="13.8">
      <c r="A548" s="11" t="s">
        <v>43</v>
      </c>
      <c r="B548" s="37" t="s">
        <v>740</v>
      </c>
      <c r="C548" s="48"/>
      <c r="D548" s="77">
        <v>3</v>
      </c>
      <c r="E548" s="29">
        <v>3.99</v>
      </c>
      <c r="F548" s="25">
        <v>11.97</v>
      </c>
      <c r="G548" s="26">
        <v>3154143245020</v>
      </c>
    </row>
    <row r="549" spans="1:7" ht="13.8">
      <c r="A549" s="11" t="s">
        <v>43</v>
      </c>
      <c r="B549" s="37" t="s">
        <v>741</v>
      </c>
      <c r="C549" s="48"/>
      <c r="D549" s="77">
        <v>1</v>
      </c>
      <c r="E549" s="29">
        <v>18.989999999999998</v>
      </c>
      <c r="F549" s="25">
        <v>18.989999999999998</v>
      </c>
      <c r="G549" s="26">
        <v>3154148760030</v>
      </c>
    </row>
    <row r="550" spans="1:7" ht="13.8">
      <c r="A550" s="11" t="s">
        <v>43</v>
      </c>
      <c r="B550" s="37" t="s">
        <v>742</v>
      </c>
      <c r="C550" s="48"/>
      <c r="D550" s="77">
        <v>1</v>
      </c>
      <c r="E550" s="29">
        <v>18.989999999999998</v>
      </c>
      <c r="F550" s="25">
        <v>18.989999999999998</v>
      </c>
      <c r="G550" s="26">
        <v>3154148718031</v>
      </c>
    </row>
    <row r="551" spans="1:7" ht="13.8">
      <c r="A551" s="11" t="s">
        <v>43</v>
      </c>
      <c r="B551" s="37" t="s">
        <v>743</v>
      </c>
      <c r="C551" s="48"/>
      <c r="D551" s="77">
        <v>2</v>
      </c>
      <c r="E551" s="29">
        <v>1.75</v>
      </c>
      <c r="F551" s="25">
        <v>3.5</v>
      </c>
      <c r="G551" s="26">
        <v>3154145935011</v>
      </c>
    </row>
    <row r="552" spans="1:7" ht="13.8">
      <c r="A552" s="11" t="s">
        <v>43</v>
      </c>
      <c r="B552" s="37" t="s">
        <v>744</v>
      </c>
      <c r="C552" s="48"/>
      <c r="D552" s="77">
        <v>5</v>
      </c>
      <c r="E552" s="29">
        <v>1.19</v>
      </c>
      <c r="F552" s="25">
        <v>5.95</v>
      </c>
      <c r="G552" s="26">
        <v>3154143248069</v>
      </c>
    </row>
    <row r="553" spans="1:7" ht="13.8">
      <c r="A553" s="11" t="s">
        <v>43</v>
      </c>
      <c r="B553" s="37" t="s">
        <v>745</v>
      </c>
      <c r="C553" s="48"/>
      <c r="D553" s="77">
        <v>3</v>
      </c>
      <c r="E553" s="29">
        <v>0.5</v>
      </c>
      <c r="F553" s="25">
        <v>1.5</v>
      </c>
      <c r="G553" s="26">
        <v>3154143701113</v>
      </c>
    </row>
    <row r="554" spans="1:7" ht="13.8">
      <c r="A554" s="11" t="s">
        <v>43</v>
      </c>
      <c r="B554" s="37" t="s">
        <v>746</v>
      </c>
      <c r="C554" s="48"/>
      <c r="D554" s="77">
        <v>5</v>
      </c>
      <c r="E554" s="29">
        <v>6.54</v>
      </c>
      <c r="F554" s="25">
        <v>32.700000000000003</v>
      </c>
      <c r="G554" s="26">
        <v>3154145373004</v>
      </c>
    </row>
    <row r="555" spans="1:7" ht="13.8">
      <c r="A555" s="11" t="s">
        <v>43</v>
      </c>
      <c r="B555" s="37" t="s">
        <v>747</v>
      </c>
      <c r="C555" s="48" t="s">
        <v>748</v>
      </c>
      <c r="D555" s="77">
        <v>1</v>
      </c>
      <c r="E555" s="29">
        <v>2.19</v>
      </c>
      <c r="F555" s="25">
        <v>2.19</v>
      </c>
      <c r="G555" s="26">
        <v>3154140107253</v>
      </c>
    </row>
    <row r="556" spans="1:7" ht="13.8">
      <c r="A556" s="11" t="s">
        <v>43</v>
      </c>
      <c r="B556" s="37" t="s">
        <v>749</v>
      </c>
      <c r="C556" s="48"/>
      <c r="D556" s="77">
        <v>1</v>
      </c>
      <c r="E556" s="29">
        <v>3.49</v>
      </c>
      <c r="F556" s="25">
        <v>3.49</v>
      </c>
      <c r="G556" s="26">
        <v>3154148500244</v>
      </c>
    </row>
    <row r="557" spans="1:7" ht="13.8">
      <c r="A557" s="11" t="s">
        <v>43</v>
      </c>
      <c r="B557" s="37" t="s">
        <v>750</v>
      </c>
      <c r="C557" s="48">
        <v>676150</v>
      </c>
      <c r="D557" s="77">
        <v>2</v>
      </c>
      <c r="E557" s="29">
        <v>2.1</v>
      </c>
      <c r="F557" s="25">
        <v>4.2</v>
      </c>
      <c r="G557" s="26">
        <v>3154142291301</v>
      </c>
    </row>
    <row r="558" spans="1:7" ht="13.8">
      <c r="A558" s="11" t="s">
        <v>43</v>
      </c>
      <c r="B558" s="37" t="s">
        <v>752</v>
      </c>
      <c r="C558" s="48"/>
      <c r="D558" s="77">
        <v>4</v>
      </c>
      <c r="E558" s="29">
        <v>2.4900000000000002</v>
      </c>
      <c r="F558" s="25">
        <v>9.9600000000000009</v>
      </c>
      <c r="G558" s="26">
        <v>3154145995369</v>
      </c>
    </row>
    <row r="559" spans="1:7" ht="13.8">
      <c r="A559" s="11" t="s">
        <v>43</v>
      </c>
      <c r="B559" s="37" t="s">
        <v>754</v>
      </c>
      <c r="C559" s="48"/>
      <c r="D559" s="77">
        <v>8</v>
      </c>
      <c r="E559" s="29">
        <v>2.4900000000000002</v>
      </c>
      <c r="F559" s="25">
        <v>19.920000000000002</v>
      </c>
      <c r="G559" s="26">
        <v>3154145599367</v>
      </c>
    </row>
    <row r="560" spans="1:7" ht="13.8">
      <c r="A560" s="11" t="s">
        <v>43</v>
      </c>
      <c r="B560" s="37" t="s">
        <v>755</v>
      </c>
      <c r="C560" s="48"/>
      <c r="D560" s="77">
        <v>4</v>
      </c>
      <c r="E560" s="29">
        <v>2.4900000000000002</v>
      </c>
      <c r="F560" s="25">
        <v>9.9600000000000009</v>
      </c>
      <c r="G560" s="26">
        <v>3154145641363</v>
      </c>
    </row>
    <row r="561" spans="1:7" ht="13.8">
      <c r="A561" s="11" t="s">
        <v>43</v>
      </c>
      <c r="B561" s="37" t="s">
        <v>754</v>
      </c>
      <c r="C561" s="48"/>
      <c r="D561" s="77">
        <v>14</v>
      </c>
      <c r="E561" s="29">
        <v>2.4900000000000002</v>
      </c>
      <c r="F561" s="25">
        <v>34.86</v>
      </c>
      <c r="G561" s="26">
        <v>3154145599336</v>
      </c>
    </row>
    <row r="562" spans="1:7" ht="13.8">
      <c r="A562" s="11" t="s">
        <v>43</v>
      </c>
      <c r="B562" s="37" t="s">
        <v>756</v>
      </c>
      <c r="C562" s="48"/>
      <c r="D562" s="77">
        <v>1</v>
      </c>
      <c r="E562" s="29">
        <v>7.89</v>
      </c>
      <c r="F562" s="25">
        <v>7.89</v>
      </c>
      <c r="G562" s="26">
        <v>3154142585004</v>
      </c>
    </row>
    <row r="563" spans="1:7" ht="13.8">
      <c r="A563" s="11" t="s">
        <v>43</v>
      </c>
      <c r="B563" s="37" t="s">
        <v>757</v>
      </c>
      <c r="C563" s="48"/>
      <c r="D563" s="77">
        <v>2</v>
      </c>
      <c r="E563" s="29">
        <v>1.49</v>
      </c>
      <c r="F563" s="25">
        <v>2.98</v>
      </c>
      <c r="G563" s="26">
        <v>3154140181130</v>
      </c>
    </row>
    <row r="564" spans="1:7" ht="13.8">
      <c r="A564" s="11" t="s">
        <v>43</v>
      </c>
      <c r="B564" s="37" t="s">
        <v>758</v>
      </c>
      <c r="C564" s="48"/>
      <c r="D564" s="77">
        <v>11</v>
      </c>
      <c r="E564" s="29">
        <v>0.59</v>
      </c>
      <c r="F564" s="25">
        <v>6.49</v>
      </c>
      <c r="G564" s="26">
        <v>3154141190018</v>
      </c>
    </row>
    <row r="565" spans="1:7" ht="13.8">
      <c r="A565" s="11" t="s">
        <v>43</v>
      </c>
      <c r="B565" s="37" t="s">
        <v>759</v>
      </c>
      <c r="C565" s="48"/>
      <c r="D565" s="77">
        <v>18</v>
      </c>
      <c r="E565" s="29">
        <v>0.5</v>
      </c>
      <c r="F565" s="25">
        <v>9</v>
      </c>
      <c r="G565" s="26">
        <v>3154148616177</v>
      </c>
    </row>
    <row r="566" spans="1:7" ht="13.8">
      <c r="A566" s="11" t="s">
        <v>43</v>
      </c>
      <c r="B566" s="37" t="s">
        <v>760</v>
      </c>
      <c r="C566" s="48"/>
      <c r="D566" s="77">
        <v>12</v>
      </c>
      <c r="E566" s="29">
        <v>0.5</v>
      </c>
      <c r="F566" s="25">
        <v>6</v>
      </c>
      <c r="G566" s="26">
        <v>3154148616115</v>
      </c>
    </row>
    <row r="567" spans="1:7" ht="13.8">
      <c r="A567" s="11" t="s">
        <v>43</v>
      </c>
      <c r="B567" s="37" t="s">
        <v>761</v>
      </c>
      <c r="C567" s="48"/>
      <c r="D567" s="77">
        <v>1</v>
      </c>
      <c r="E567" s="29">
        <v>0.5</v>
      </c>
      <c r="F567" s="25">
        <v>0.5</v>
      </c>
      <c r="G567" s="26">
        <v>3154148616092</v>
      </c>
    </row>
    <row r="568" spans="1:7" ht="13.8">
      <c r="A568" s="11" t="s">
        <v>43</v>
      </c>
      <c r="B568" s="37" t="s">
        <v>762</v>
      </c>
      <c r="C568" s="48"/>
      <c r="D568" s="77">
        <v>20</v>
      </c>
      <c r="E568" s="29">
        <v>0.5</v>
      </c>
      <c r="F568" s="25">
        <v>10</v>
      </c>
      <c r="G568" s="26">
        <v>3154148616122</v>
      </c>
    </row>
    <row r="569" spans="1:7" ht="13.8">
      <c r="A569" s="11" t="s">
        <v>43</v>
      </c>
      <c r="B569" s="37" t="s">
        <v>763</v>
      </c>
      <c r="C569" s="48"/>
      <c r="D569" s="77">
        <v>15</v>
      </c>
      <c r="E569" s="29">
        <v>0.5</v>
      </c>
      <c r="F569" s="25">
        <v>7.5</v>
      </c>
      <c r="G569" s="26">
        <v>3154148616191</v>
      </c>
    </row>
    <row r="570" spans="1:7" ht="13.8">
      <c r="A570" s="11" t="s">
        <v>43</v>
      </c>
      <c r="B570" s="37" t="s">
        <v>764</v>
      </c>
      <c r="C570" s="48"/>
      <c r="D570" s="77">
        <v>15</v>
      </c>
      <c r="E570" s="29">
        <v>0.5</v>
      </c>
      <c r="F570" s="25">
        <v>7.5</v>
      </c>
      <c r="G570" s="26">
        <v>3154148616160</v>
      </c>
    </row>
    <row r="571" spans="1:7" ht="13.8">
      <c r="A571" s="11" t="s">
        <v>43</v>
      </c>
      <c r="B571" s="37" t="s">
        <v>765</v>
      </c>
      <c r="C571" s="48"/>
      <c r="D571" s="77">
        <v>18</v>
      </c>
      <c r="E571" s="29">
        <v>0.5</v>
      </c>
      <c r="F571" s="25">
        <v>9</v>
      </c>
      <c r="G571" s="26">
        <v>3154148616085</v>
      </c>
    </row>
    <row r="572" spans="1:7" ht="13.8">
      <c r="A572" s="11" t="s">
        <v>43</v>
      </c>
      <c r="B572" s="37" t="s">
        <v>766</v>
      </c>
      <c r="C572" s="48"/>
      <c r="D572" s="77">
        <v>20</v>
      </c>
      <c r="E572" s="29">
        <v>0.5</v>
      </c>
      <c r="F572" s="25">
        <v>10</v>
      </c>
      <c r="G572" s="26">
        <v>3154148616139</v>
      </c>
    </row>
    <row r="573" spans="1:7" ht="13.8">
      <c r="A573" s="11" t="s">
        <v>43</v>
      </c>
      <c r="B573" s="37" t="s">
        <v>768</v>
      </c>
      <c r="C573" s="48"/>
      <c r="D573" s="77">
        <v>11</v>
      </c>
      <c r="E573" s="29">
        <v>0.5</v>
      </c>
      <c r="F573" s="25">
        <v>5.5</v>
      </c>
      <c r="G573" s="26">
        <v>3154148616146</v>
      </c>
    </row>
    <row r="574" spans="1:7" ht="13.8">
      <c r="A574" s="11" t="s">
        <v>43</v>
      </c>
      <c r="B574" s="37" t="s">
        <v>769</v>
      </c>
      <c r="C574" s="48"/>
      <c r="D574" s="77">
        <v>20</v>
      </c>
      <c r="E574" s="29">
        <v>0.5</v>
      </c>
      <c r="F574" s="25">
        <v>10</v>
      </c>
      <c r="G574" s="26">
        <v>3154148616184</v>
      </c>
    </row>
    <row r="575" spans="1:7" ht="13.8">
      <c r="A575" s="11" t="s">
        <v>43</v>
      </c>
      <c r="B575" s="37" t="s">
        <v>770</v>
      </c>
      <c r="C575" s="48"/>
      <c r="D575" s="77">
        <v>20</v>
      </c>
      <c r="E575" s="29">
        <v>0.5</v>
      </c>
      <c r="F575" s="25">
        <v>10</v>
      </c>
      <c r="G575" s="26">
        <v>3154148616153</v>
      </c>
    </row>
    <row r="576" spans="1:7" ht="13.8">
      <c r="A576" s="11" t="s">
        <v>43</v>
      </c>
      <c r="B576" s="37" t="s">
        <v>771</v>
      </c>
      <c r="C576" s="48"/>
      <c r="D576" s="77">
        <v>18</v>
      </c>
      <c r="E576" s="29">
        <v>0.5</v>
      </c>
      <c r="F576" s="25">
        <v>9</v>
      </c>
      <c r="G576" s="26">
        <v>3154148616108</v>
      </c>
    </row>
    <row r="577" spans="1:7" ht="13.8">
      <c r="A577" s="11" t="s">
        <v>43</v>
      </c>
      <c r="B577" s="37" t="s">
        <v>772</v>
      </c>
      <c r="C577" s="48">
        <v>466578</v>
      </c>
      <c r="D577" s="77">
        <v>13</v>
      </c>
      <c r="E577" s="29">
        <v>9.18</v>
      </c>
      <c r="F577" s="25">
        <v>119.34</v>
      </c>
      <c r="G577" s="26">
        <v>3154144215107</v>
      </c>
    </row>
    <row r="578" spans="1:7" ht="13.8">
      <c r="A578" s="11" t="s">
        <v>43</v>
      </c>
      <c r="B578" s="37" t="s">
        <v>773</v>
      </c>
      <c r="C578" s="48">
        <v>243372</v>
      </c>
      <c r="D578" s="77">
        <v>1</v>
      </c>
      <c r="E578" s="29">
        <v>10.18</v>
      </c>
      <c r="F578" s="25">
        <v>10.18</v>
      </c>
      <c r="G578" s="26">
        <v>3154146203119</v>
      </c>
    </row>
    <row r="579" spans="1:7" ht="13.8">
      <c r="A579" s="11" t="s">
        <v>43</v>
      </c>
      <c r="B579" s="37" t="s">
        <v>774</v>
      </c>
      <c r="C579" s="48">
        <v>466579</v>
      </c>
      <c r="D579" s="77">
        <v>7</v>
      </c>
      <c r="E579" s="29">
        <v>20.41</v>
      </c>
      <c r="F579" s="25">
        <v>142.87</v>
      </c>
      <c r="G579" s="26">
        <v>3154144044110</v>
      </c>
    </row>
    <row r="580" spans="1:7" ht="13.8">
      <c r="A580" s="11" t="s">
        <v>43</v>
      </c>
      <c r="B580" s="37" t="s">
        <v>775</v>
      </c>
      <c r="C580" s="48">
        <v>227592</v>
      </c>
      <c r="D580" s="77">
        <v>5</v>
      </c>
      <c r="E580" s="29">
        <v>18.28</v>
      </c>
      <c r="F580" s="25">
        <v>91.4</v>
      </c>
      <c r="G580" s="26">
        <v>4001113</v>
      </c>
    </row>
    <row r="581" spans="1:7" ht="13.8">
      <c r="A581" s="11" t="s">
        <v>43</v>
      </c>
      <c r="B581" s="37" t="s">
        <v>776</v>
      </c>
      <c r="C581" s="48">
        <v>145838</v>
      </c>
      <c r="D581" s="77">
        <v>4</v>
      </c>
      <c r="E581" s="29">
        <v>36.659999999999997</v>
      </c>
      <c r="F581" s="25">
        <v>146.63999999999999</v>
      </c>
      <c r="G581" s="26">
        <v>6225111</v>
      </c>
    </row>
    <row r="582" spans="1:7" ht="13.8">
      <c r="A582" s="11" t="s">
        <v>43</v>
      </c>
      <c r="B582" s="37" t="s">
        <v>777</v>
      </c>
      <c r="C582" s="48"/>
      <c r="D582" s="77">
        <v>1</v>
      </c>
      <c r="E582" s="29">
        <v>11.52</v>
      </c>
      <c r="F582" s="25">
        <v>11.52</v>
      </c>
      <c r="G582" s="26">
        <v>3154148723035</v>
      </c>
    </row>
    <row r="583" spans="1:7" ht="13.8">
      <c r="A583" s="11" t="s">
        <v>43</v>
      </c>
      <c r="B583" s="37" t="s">
        <v>777</v>
      </c>
      <c r="C583" s="48"/>
      <c r="D583" s="77">
        <v>2</v>
      </c>
      <c r="E583" s="29">
        <v>11.52</v>
      </c>
      <c r="F583" s="25">
        <v>23.04</v>
      </c>
      <c r="G583" s="26">
        <v>3154148723011</v>
      </c>
    </row>
    <row r="584" spans="1:7" ht="13.8">
      <c r="A584" s="11" t="s">
        <v>43</v>
      </c>
      <c r="B584" s="37" t="s">
        <v>778</v>
      </c>
      <c r="C584" s="48"/>
      <c r="D584" s="77">
        <v>4</v>
      </c>
      <c r="E584" s="29">
        <v>16.62</v>
      </c>
      <c r="F584" s="25">
        <v>66.48</v>
      </c>
      <c r="G584" s="26">
        <v>3154148712985</v>
      </c>
    </row>
    <row r="585" spans="1:7" ht="13.8">
      <c r="A585" s="11" t="s">
        <v>43</v>
      </c>
      <c r="B585" s="37" t="s">
        <v>779</v>
      </c>
      <c r="C585" s="48"/>
      <c r="D585" s="77">
        <v>5</v>
      </c>
      <c r="E585" s="29">
        <v>16.62</v>
      </c>
      <c r="F585" s="25">
        <v>83.1</v>
      </c>
      <c r="G585" s="26">
        <v>3154148712978</v>
      </c>
    </row>
    <row r="586" spans="1:7" ht="13.8">
      <c r="A586" s="11" t="s">
        <v>43</v>
      </c>
      <c r="B586" s="37" t="s">
        <v>780</v>
      </c>
      <c r="C586" s="48"/>
      <c r="D586" s="77">
        <v>14</v>
      </c>
      <c r="E586" s="29">
        <v>15.43</v>
      </c>
      <c r="F586" s="25">
        <v>216.02</v>
      </c>
      <c r="G586" s="26">
        <v>3154148707011</v>
      </c>
    </row>
    <row r="587" spans="1:7" ht="13.8">
      <c r="A587" s="11" t="s">
        <v>43</v>
      </c>
      <c r="B587" s="37" t="s">
        <v>781</v>
      </c>
      <c r="C587" s="48"/>
      <c r="D587" s="77">
        <v>14</v>
      </c>
      <c r="E587" s="29">
        <v>15.5</v>
      </c>
      <c r="F587" s="25">
        <v>217</v>
      </c>
      <c r="G587" s="26">
        <v>3154148709039</v>
      </c>
    </row>
    <row r="588" spans="1:7" ht="13.8">
      <c r="A588" s="11" t="s">
        <v>43</v>
      </c>
      <c r="B588" s="37" t="s">
        <v>782</v>
      </c>
      <c r="C588" s="48"/>
      <c r="D588" s="77">
        <v>4</v>
      </c>
      <c r="E588" s="29">
        <v>15.43</v>
      </c>
      <c r="F588" s="25">
        <v>61.72</v>
      </c>
      <c r="G588" s="26">
        <v>3154148710981</v>
      </c>
    </row>
    <row r="589" spans="1:7" ht="13.8">
      <c r="A589" s="11" t="s">
        <v>43</v>
      </c>
      <c r="B589" s="37" t="s">
        <v>783</v>
      </c>
      <c r="C589" s="48"/>
      <c r="D589" s="77">
        <v>7</v>
      </c>
      <c r="E589" s="29">
        <v>15.43</v>
      </c>
      <c r="F589" s="25">
        <v>108.01</v>
      </c>
      <c r="G589" s="26">
        <v>3154148710974</v>
      </c>
    </row>
    <row r="590" spans="1:7" ht="13.8">
      <c r="A590" s="11" t="s">
        <v>43</v>
      </c>
      <c r="B590" s="37" t="s">
        <v>784</v>
      </c>
      <c r="C590" s="48">
        <v>471141</v>
      </c>
      <c r="D590" s="77">
        <v>4</v>
      </c>
      <c r="E590" s="29">
        <v>3.61</v>
      </c>
      <c r="F590" s="25">
        <v>14.44</v>
      </c>
      <c r="G590" s="26">
        <v>3154147436028</v>
      </c>
    </row>
    <row r="591" spans="1:7" ht="13.8">
      <c r="A591" s="11" t="s">
        <v>43</v>
      </c>
      <c r="B591" s="37" t="s">
        <v>785</v>
      </c>
      <c r="C591" s="48"/>
      <c r="D591" s="77">
        <v>7</v>
      </c>
      <c r="E591" s="29">
        <v>5.83</v>
      </c>
      <c r="F591" s="25">
        <v>40.81</v>
      </c>
      <c r="G591" s="26">
        <v>3154141965104</v>
      </c>
    </row>
    <row r="592" spans="1:7" ht="13.8">
      <c r="A592" s="20" t="s">
        <v>46</v>
      </c>
      <c r="B592" s="21" t="s">
        <v>786</v>
      </c>
      <c r="C592" s="22">
        <v>120236</v>
      </c>
      <c r="D592" s="23">
        <v>11</v>
      </c>
      <c r="E592" s="24">
        <v>4.1399999999999997</v>
      </c>
      <c r="F592" s="25">
        <f t="shared" ref="F592:F712" si="0">D592*E592</f>
        <v>45.54</v>
      </c>
      <c r="G592" s="26">
        <v>3270220002758</v>
      </c>
    </row>
    <row r="593" spans="1:7" ht="13.8">
      <c r="A593" s="20" t="s">
        <v>46</v>
      </c>
      <c r="B593" s="27" t="s">
        <v>787</v>
      </c>
      <c r="C593" s="28">
        <v>343933</v>
      </c>
      <c r="D593" s="23">
        <v>26</v>
      </c>
      <c r="E593" s="29">
        <v>15.54</v>
      </c>
      <c r="F593" s="25">
        <f t="shared" si="0"/>
        <v>404.03999999999996</v>
      </c>
      <c r="G593" s="26">
        <v>3270220093350</v>
      </c>
    </row>
    <row r="594" spans="1:7" ht="13.8">
      <c r="A594" s="20" t="s">
        <v>46</v>
      </c>
      <c r="B594" s="27" t="s">
        <v>788</v>
      </c>
      <c r="C594" s="28">
        <v>120074</v>
      </c>
      <c r="D594" s="23">
        <v>18</v>
      </c>
      <c r="E594" s="29">
        <v>7.61</v>
      </c>
      <c r="F594" s="25">
        <f t="shared" si="0"/>
        <v>136.98000000000002</v>
      </c>
      <c r="G594" s="26">
        <v>3270220001553</v>
      </c>
    </row>
    <row r="595" spans="1:7" ht="13.8">
      <c r="A595" s="20" t="s">
        <v>46</v>
      </c>
      <c r="B595" s="27" t="s">
        <v>789</v>
      </c>
      <c r="C595" s="28">
        <v>120120</v>
      </c>
      <c r="D595" s="23">
        <v>13</v>
      </c>
      <c r="E595" s="29">
        <v>2.4300000000000002</v>
      </c>
      <c r="F595" s="25">
        <f t="shared" si="0"/>
        <v>31.590000000000003</v>
      </c>
      <c r="G595" s="26">
        <v>3270220000341</v>
      </c>
    </row>
    <row r="596" spans="1:7" ht="13.8">
      <c r="A596" s="20" t="s">
        <v>46</v>
      </c>
      <c r="B596" s="27" t="s">
        <v>790</v>
      </c>
      <c r="C596" s="28">
        <v>343925</v>
      </c>
      <c r="D596" s="23">
        <v>8</v>
      </c>
      <c r="E596" s="29">
        <v>7.49</v>
      </c>
      <c r="F596" s="25">
        <f t="shared" si="0"/>
        <v>59.92</v>
      </c>
      <c r="G596" s="26">
        <v>3270220002734</v>
      </c>
    </row>
    <row r="597" spans="1:7" ht="13.8">
      <c r="A597" s="20" t="s">
        <v>46</v>
      </c>
      <c r="B597" s="27" t="s">
        <v>791</v>
      </c>
      <c r="C597" s="28">
        <v>462359</v>
      </c>
      <c r="D597" s="23">
        <v>7</v>
      </c>
      <c r="E597" s="29">
        <v>4.07</v>
      </c>
      <c r="F597" s="25">
        <f t="shared" si="0"/>
        <v>28.490000000000002</v>
      </c>
      <c r="G597" s="26">
        <v>3154148318002</v>
      </c>
    </row>
    <row r="598" spans="1:7" ht="13.8">
      <c r="A598" s="20" t="s">
        <v>46</v>
      </c>
      <c r="B598" s="27" t="s">
        <v>793</v>
      </c>
      <c r="C598" s="28">
        <v>451335</v>
      </c>
      <c r="D598" s="23">
        <v>12</v>
      </c>
      <c r="E598" s="29">
        <v>25.21</v>
      </c>
      <c r="F598" s="25">
        <f t="shared" si="0"/>
        <v>302.52</v>
      </c>
      <c r="G598" s="26">
        <v>3086123655157</v>
      </c>
    </row>
    <row r="599" spans="1:7" ht="13.8">
      <c r="A599" s="20" t="s">
        <v>46</v>
      </c>
      <c r="B599" s="27" t="s">
        <v>794</v>
      </c>
      <c r="C599" s="28">
        <v>606852</v>
      </c>
      <c r="D599" s="23">
        <v>2</v>
      </c>
      <c r="E599" s="29">
        <v>19.989999999999998</v>
      </c>
      <c r="F599" s="25">
        <f t="shared" si="0"/>
        <v>39.979999999999997</v>
      </c>
      <c r="G599" s="26">
        <v>3270220013419</v>
      </c>
    </row>
    <row r="600" spans="1:7" ht="13.8">
      <c r="A600" s="20" t="s">
        <v>46</v>
      </c>
      <c r="B600" s="27" t="s">
        <v>795</v>
      </c>
      <c r="C600" s="28">
        <v>566879</v>
      </c>
      <c r="D600" s="23">
        <v>7</v>
      </c>
      <c r="E600" s="29">
        <v>4.08</v>
      </c>
      <c r="F600" s="25">
        <f t="shared" si="0"/>
        <v>28.560000000000002</v>
      </c>
      <c r="G600" s="26">
        <v>3086121601125</v>
      </c>
    </row>
    <row r="601" spans="1:7" ht="13.8">
      <c r="A601" s="20" t="s">
        <v>46</v>
      </c>
      <c r="B601" s="27" t="s">
        <v>796</v>
      </c>
      <c r="C601" s="28">
        <v>467351</v>
      </c>
      <c r="D601" s="23">
        <v>6</v>
      </c>
      <c r="E601" s="29">
        <v>4.08</v>
      </c>
      <c r="F601" s="25">
        <f t="shared" si="0"/>
        <v>24.48</v>
      </c>
      <c r="G601" s="26">
        <v>3086121601118</v>
      </c>
    </row>
    <row r="602" spans="1:7" ht="13.8">
      <c r="A602" s="20" t="s">
        <v>46</v>
      </c>
      <c r="B602" s="27" t="s">
        <v>797</v>
      </c>
      <c r="C602" s="28">
        <v>467347</v>
      </c>
      <c r="D602" s="23">
        <v>29</v>
      </c>
      <c r="E602" s="31">
        <v>1.21</v>
      </c>
      <c r="F602" s="25">
        <f t="shared" si="0"/>
        <v>35.089999999999996</v>
      </c>
      <c r="G602" s="26">
        <v>3086123402942</v>
      </c>
    </row>
    <row r="603" spans="1:7" ht="13.8">
      <c r="A603" s="20" t="s">
        <v>46</v>
      </c>
      <c r="B603" s="27" t="s">
        <v>798</v>
      </c>
      <c r="C603" s="28" t="s">
        <v>799</v>
      </c>
      <c r="D603" s="23">
        <v>14</v>
      </c>
      <c r="E603" s="31">
        <v>8.49</v>
      </c>
      <c r="F603" s="25">
        <f t="shared" si="0"/>
        <v>118.86</v>
      </c>
      <c r="G603" s="26">
        <v>3086123484544</v>
      </c>
    </row>
    <row r="604" spans="1:7" ht="13.8">
      <c r="A604" s="20" t="s">
        <v>46</v>
      </c>
      <c r="B604" s="27" t="s">
        <v>800</v>
      </c>
      <c r="C604" s="33">
        <v>733058</v>
      </c>
      <c r="D604" s="23">
        <v>6</v>
      </c>
      <c r="E604" s="34">
        <v>2.94</v>
      </c>
      <c r="F604" s="25">
        <f t="shared" si="0"/>
        <v>17.64</v>
      </c>
      <c r="G604" s="26">
        <v>3086123009967</v>
      </c>
    </row>
    <row r="605" spans="1:7" ht="13.8">
      <c r="A605" s="20" t="s">
        <v>46</v>
      </c>
      <c r="B605" s="27" t="s">
        <v>801</v>
      </c>
      <c r="C605" s="35" t="s">
        <v>802</v>
      </c>
      <c r="D605" s="23">
        <v>9</v>
      </c>
      <c r="E605" s="31">
        <v>4.66</v>
      </c>
      <c r="F605" s="25">
        <f t="shared" si="0"/>
        <v>41.94</v>
      </c>
      <c r="G605" s="26">
        <v>3086123368552</v>
      </c>
    </row>
    <row r="606" spans="1:7" ht="13.8">
      <c r="A606" s="20" t="s">
        <v>46</v>
      </c>
      <c r="B606" s="27" t="s">
        <v>803</v>
      </c>
      <c r="C606" s="28">
        <v>468446</v>
      </c>
      <c r="D606" s="23">
        <v>6</v>
      </c>
      <c r="E606" s="31">
        <v>5.93</v>
      </c>
      <c r="F606" s="25">
        <f t="shared" si="0"/>
        <v>35.58</v>
      </c>
      <c r="G606" s="26">
        <v>30876120020040</v>
      </c>
    </row>
    <row r="607" spans="1:7" ht="13.8">
      <c r="A607" s="20" t="s">
        <v>46</v>
      </c>
      <c r="B607" s="27" t="s">
        <v>804</v>
      </c>
      <c r="C607" s="28">
        <v>471272</v>
      </c>
      <c r="D607" s="23">
        <v>31</v>
      </c>
      <c r="E607" s="31">
        <v>3.54</v>
      </c>
      <c r="F607" s="25">
        <f t="shared" si="0"/>
        <v>109.74</v>
      </c>
      <c r="G607" s="26">
        <v>3086123713826</v>
      </c>
    </row>
    <row r="608" spans="1:7" ht="13.8">
      <c r="A608" s="20" t="s">
        <v>46</v>
      </c>
      <c r="B608" s="27" t="s">
        <v>805</v>
      </c>
      <c r="C608" s="28">
        <v>467346</v>
      </c>
      <c r="D608" s="23">
        <v>18</v>
      </c>
      <c r="E608" s="31">
        <v>1.21</v>
      </c>
      <c r="F608" s="25">
        <f t="shared" si="0"/>
        <v>21.78</v>
      </c>
      <c r="G608" s="26">
        <v>3086123402959</v>
      </c>
    </row>
    <row r="609" spans="1:7" ht="13.8">
      <c r="A609" s="20" t="s">
        <v>46</v>
      </c>
      <c r="B609" s="27" t="s">
        <v>808</v>
      </c>
      <c r="C609" s="28" t="s">
        <v>809</v>
      </c>
      <c r="D609" s="23">
        <v>8</v>
      </c>
      <c r="E609" s="31">
        <v>3.99</v>
      </c>
      <c r="F609" s="25">
        <f t="shared" si="0"/>
        <v>31.92</v>
      </c>
      <c r="G609" s="26">
        <v>3270220092957</v>
      </c>
    </row>
    <row r="610" spans="1:7" ht="13.8">
      <c r="A610" s="20" t="s">
        <v>46</v>
      </c>
      <c r="B610" s="27" t="s">
        <v>810</v>
      </c>
      <c r="C610" s="28">
        <v>467362</v>
      </c>
      <c r="D610" s="23">
        <v>1</v>
      </c>
      <c r="E610" s="31">
        <v>7.61</v>
      </c>
      <c r="F610" s="25">
        <f t="shared" si="0"/>
        <v>7.61</v>
      </c>
      <c r="G610" s="26">
        <v>3086120024444</v>
      </c>
    </row>
    <row r="611" spans="1:7" ht="13.8">
      <c r="A611" s="20" t="s">
        <v>46</v>
      </c>
      <c r="B611" s="27" t="s">
        <v>811</v>
      </c>
      <c r="C611" s="28">
        <v>468447</v>
      </c>
      <c r="D611" s="23">
        <v>2</v>
      </c>
      <c r="E611" s="31">
        <v>6.8</v>
      </c>
      <c r="F611" s="25">
        <f t="shared" si="0"/>
        <v>13.6</v>
      </c>
      <c r="G611" s="26">
        <v>3086120023041</v>
      </c>
    </row>
    <row r="612" spans="1:7" ht="13.8">
      <c r="A612" s="20" t="s">
        <v>46</v>
      </c>
      <c r="B612" s="27" t="s">
        <v>812</v>
      </c>
      <c r="C612" s="28" t="s">
        <v>813</v>
      </c>
      <c r="D612" s="23">
        <v>8</v>
      </c>
      <c r="E612" s="31">
        <v>7.79</v>
      </c>
      <c r="F612" s="25">
        <f t="shared" si="0"/>
        <v>62.32</v>
      </c>
      <c r="G612" s="26">
        <v>3086123464575</v>
      </c>
    </row>
    <row r="613" spans="1:7" ht="13.8">
      <c r="A613" s="20" t="s">
        <v>46</v>
      </c>
      <c r="B613" s="37" t="s">
        <v>814</v>
      </c>
      <c r="C613" s="22">
        <v>316478</v>
      </c>
      <c r="D613" s="23">
        <v>2</v>
      </c>
      <c r="E613" s="31">
        <v>8.49</v>
      </c>
      <c r="F613" s="25">
        <f t="shared" si="0"/>
        <v>16.98</v>
      </c>
      <c r="G613" s="26">
        <v>3086123340596</v>
      </c>
    </row>
    <row r="614" spans="1:7" ht="13.8">
      <c r="A614" s="20" t="s">
        <v>46</v>
      </c>
      <c r="B614" s="27" t="s">
        <v>815</v>
      </c>
      <c r="C614" s="28">
        <v>570058</v>
      </c>
      <c r="D614" s="23">
        <v>33</v>
      </c>
      <c r="E614" s="31">
        <v>1.19</v>
      </c>
      <c r="F614" s="25">
        <f t="shared" si="0"/>
        <v>39.269999999999996</v>
      </c>
      <c r="G614" s="26">
        <v>3086121901720</v>
      </c>
    </row>
    <row r="615" spans="1:7" ht="13.8">
      <c r="A615" s="20" t="s">
        <v>46</v>
      </c>
      <c r="B615" s="27" t="s">
        <v>816</v>
      </c>
      <c r="C615" s="28">
        <v>570066</v>
      </c>
      <c r="D615" s="23">
        <v>27</v>
      </c>
      <c r="E615" s="31">
        <v>1.19</v>
      </c>
      <c r="F615" s="25">
        <f t="shared" si="0"/>
        <v>32.129999999999995</v>
      </c>
      <c r="G615" s="26">
        <v>3086121901782</v>
      </c>
    </row>
    <row r="616" spans="1:7" ht="13.8">
      <c r="A616" s="20" t="s">
        <v>46</v>
      </c>
      <c r="B616" s="27" t="s">
        <v>817</v>
      </c>
      <c r="C616" s="28">
        <v>468445</v>
      </c>
      <c r="D616" s="23">
        <v>17</v>
      </c>
      <c r="E616" s="31">
        <v>7.61</v>
      </c>
      <c r="F616" s="25">
        <f t="shared" si="0"/>
        <v>129.37</v>
      </c>
      <c r="G616" s="26">
        <v>3270220029274</v>
      </c>
    </row>
    <row r="617" spans="1:7" ht="13.8">
      <c r="A617" s="20" t="s">
        <v>46</v>
      </c>
      <c r="B617" s="27" t="s">
        <v>818</v>
      </c>
      <c r="C617" s="28">
        <v>388477</v>
      </c>
      <c r="D617" s="23">
        <v>15</v>
      </c>
      <c r="E617" s="31">
        <v>5.29</v>
      </c>
      <c r="F617" s="25">
        <f t="shared" si="0"/>
        <v>79.349999999999994</v>
      </c>
      <c r="G617" s="26">
        <v>3086123356313</v>
      </c>
    </row>
    <row r="618" spans="1:7" ht="13.8">
      <c r="A618" s="20" t="s">
        <v>46</v>
      </c>
      <c r="B618" s="27" t="s">
        <v>819</v>
      </c>
      <c r="C618" s="28">
        <v>323681</v>
      </c>
      <c r="D618" s="23">
        <v>6</v>
      </c>
      <c r="E618" s="31">
        <v>8.6300000000000008</v>
      </c>
      <c r="F618" s="25">
        <f t="shared" si="0"/>
        <v>51.78</v>
      </c>
      <c r="G618" s="26">
        <v>3086123307056</v>
      </c>
    </row>
    <row r="619" spans="1:7" ht="13.8">
      <c r="A619" s="20" t="s">
        <v>46</v>
      </c>
      <c r="B619" s="27" t="s">
        <v>820</v>
      </c>
      <c r="C619" s="28">
        <v>426614</v>
      </c>
      <c r="D619" s="23">
        <v>28</v>
      </c>
      <c r="E619" s="31">
        <v>4.09</v>
      </c>
      <c r="F619" s="25">
        <f t="shared" si="0"/>
        <v>114.52</v>
      </c>
      <c r="G619" s="26">
        <v>3086123570994</v>
      </c>
    </row>
    <row r="620" spans="1:7" ht="13.8">
      <c r="A620" s="20" t="s">
        <v>46</v>
      </c>
      <c r="B620" s="27" t="s">
        <v>821</v>
      </c>
      <c r="C620" s="28">
        <v>424187</v>
      </c>
      <c r="D620" s="23">
        <v>12</v>
      </c>
      <c r="E620" s="31">
        <v>7.94</v>
      </c>
      <c r="F620" s="25">
        <f t="shared" si="0"/>
        <v>95.28</v>
      </c>
      <c r="G620" s="26">
        <v>3086123395848</v>
      </c>
    </row>
    <row r="621" spans="1:7" ht="13.8">
      <c r="A621" s="20" t="s">
        <v>46</v>
      </c>
      <c r="B621" s="27" t="s">
        <v>824</v>
      </c>
      <c r="C621" s="28">
        <v>223407</v>
      </c>
      <c r="D621" s="23">
        <v>45</v>
      </c>
      <c r="E621" s="31">
        <v>4.9400000000000004</v>
      </c>
      <c r="F621" s="25">
        <f t="shared" si="0"/>
        <v>222.3</v>
      </c>
      <c r="G621" s="26">
        <v>3270220060970</v>
      </c>
    </row>
    <row r="622" spans="1:7" ht="13.8">
      <c r="A622" s="20" t="s">
        <v>46</v>
      </c>
      <c r="B622" s="37" t="s">
        <v>825</v>
      </c>
      <c r="C622" s="22" t="s">
        <v>826</v>
      </c>
      <c r="D622" s="23">
        <v>6</v>
      </c>
      <c r="E622" s="31">
        <v>22.5</v>
      </c>
      <c r="F622" s="25">
        <f t="shared" si="0"/>
        <v>135</v>
      </c>
      <c r="G622" s="26">
        <v>70330129641</v>
      </c>
    </row>
    <row r="623" spans="1:7" ht="13.8">
      <c r="A623" s="20" t="s">
        <v>46</v>
      </c>
      <c r="B623" s="27" t="s">
        <v>827</v>
      </c>
      <c r="C623" s="28">
        <v>114495</v>
      </c>
      <c r="D623" s="23">
        <v>2</v>
      </c>
      <c r="E623" s="31">
        <v>49.76</v>
      </c>
      <c r="F623" s="25">
        <f t="shared" si="0"/>
        <v>99.52</v>
      </c>
      <c r="G623" s="26">
        <v>3086121901232</v>
      </c>
    </row>
    <row r="624" spans="1:7" ht="13.8">
      <c r="A624" s="20" t="s">
        <v>46</v>
      </c>
      <c r="B624" s="27" t="s">
        <v>828</v>
      </c>
      <c r="C624" s="28">
        <v>205534</v>
      </c>
      <c r="D624" s="23">
        <v>2</v>
      </c>
      <c r="E624" s="31">
        <v>5.38</v>
      </c>
      <c r="F624" s="25">
        <f t="shared" si="0"/>
        <v>10.76</v>
      </c>
      <c r="G624" s="26">
        <v>3270220022510</v>
      </c>
    </row>
    <row r="625" spans="1:7" ht="13.8">
      <c r="A625" s="20" t="s">
        <v>46</v>
      </c>
      <c r="B625" s="27" t="s">
        <v>829</v>
      </c>
      <c r="C625" s="28">
        <v>223296</v>
      </c>
      <c r="D625" s="23">
        <v>13</v>
      </c>
      <c r="E625" s="31">
        <v>3.54</v>
      </c>
      <c r="F625" s="25">
        <f t="shared" si="0"/>
        <v>46.02</v>
      </c>
      <c r="G625" s="26">
        <v>3270220060963</v>
      </c>
    </row>
    <row r="626" spans="1:7" ht="13.8">
      <c r="A626" s="20" t="s">
        <v>46</v>
      </c>
      <c r="B626" s="27" t="s">
        <v>830</v>
      </c>
      <c r="C626" s="28">
        <v>21628</v>
      </c>
      <c r="D626" s="23">
        <v>12</v>
      </c>
      <c r="E626" s="31">
        <v>9.99</v>
      </c>
      <c r="F626" s="25">
        <f t="shared" si="0"/>
        <v>119.88</v>
      </c>
      <c r="G626" s="26">
        <v>3086120017484</v>
      </c>
    </row>
    <row r="627" spans="1:7" ht="13.8">
      <c r="A627" s="20" t="s">
        <v>46</v>
      </c>
      <c r="B627" s="27" t="s">
        <v>831</v>
      </c>
      <c r="C627" s="28"/>
      <c r="D627" s="23">
        <v>26</v>
      </c>
      <c r="E627" s="31">
        <v>0.35</v>
      </c>
      <c r="F627" s="25">
        <f t="shared" si="0"/>
        <v>9.1</v>
      </c>
      <c r="G627" s="26">
        <v>3086123734753</v>
      </c>
    </row>
    <row r="628" spans="1:7" ht="13.8">
      <c r="A628" s="20" t="s">
        <v>46</v>
      </c>
      <c r="B628" s="27" t="s">
        <v>832</v>
      </c>
      <c r="C628" s="28"/>
      <c r="D628" s="23">
        <v>18</v>
      </c>
      <c r="E628" s="31">
        <v>0.35</v>
      </c>
      <c r="F628" s="25">
        <f t="shared" si="0"/>
        <v>6.3</v>
      </c>
      <c r="G628" s="26">
        <v>3086123734760</v>
      </c>
    </row>
    <row r="629" spans="1:7" ht="13.8">
      <c r="A629" s="20" t="s">
        <v>46</v>
      </c>
      <c r="B629" s="27" t="s">
        <v>833</v>
      </c>
      <c r="C629" s="28"/>
      <c r="D629" s="23">
        <v>7</v>
      </c>
      <c r="E629" s="31">
        <v>8.0299999999999994</v>
      </c>
      <c r="F629" s="25">
        <f t="shared" si="0"/>
        <v>56.209999999999994</v>
      </c>
      <c r="G629" s="26">
        <v>3270220001553</v>
      </c>
    </row>
    <row r="630" spans="1:7" ht="13.8">
      <c r="A630" s="20" t="s">
        <v>46</v>
      </c>
      <c r="B630" s="27" t="s">
        <v>834</v>
      </c>
      <c r="C630" s="28">
        <v>451538</v>
      </c>
      <c r="D630" s="23">
        <v>2</v>
      </c>
      <c r="E630" s="31">
        <v>19.440000000000001</v>
      </c>
      <c r="F630" s="25">
        <f t="shared" si="0"/>
        <v>38.880000000000003</v>
      </c>
      <c r="G630" s="26">
        <v>3086123653207</v>
      </c>
    </row>
    <row r="631" spans="1:7" ht="13.8">
      <c r="A631" s="20" t="s">
        <v>46</v>
      </c>
      <c r="B631" s="27" t="s">
        <v>835</v>
      </c>
      <c r="C631" s="28">
        <v>468446</v>
      </c>
      <c r="D631" s="23">
        <v>7</v>
      </c>
      <c r="E631" s="31">
        <v>5.93</v>
      </c>
      <c r="F631" s="25">
        <f t="shared" si="0"/>
        <v>41.51</v>
      </c>
      <c r="G631" s="26">
        <v>3086120020040</v>
      </c>
    </row>
    <row r="632" spans="1:7" ht="13.8">
      <c r="A632" s="20" t="s">
        <v>46</v>
      </c>
      <c r="B632" s="27" t="s">
        <v>836</v>
      </c>
      <c r="C632" s="28" t="s">
        <v>837</v>
      </c>
      <c r="D632" s="23">
        <v>3</v>
      </c>
      <c r="E632" s="31">
        <v>9.99</v>
      </c>
      <c r="F632" s="25">
        <f t="shared" si="0"/>
        <v>29.97</v>
      </c>
      <c r="G632" s="26">
        <v>3441920941504</v>
      </c>
    </row>
    <row r="633" spans="1:7" ht="13.8">
      <c r="A633" s="20" t="s">
        <v>46</v>
      </c>
      <c r="B633" s="27" t="s">
        <v>839</v>
      </c>
      <c r="C633" s="28" t="s">
        <v>840</v>
      </c>
      <c r="D633" s="23">
        <v>4</v>
      </c>
      <c r="E633" s="31">
        <v>15.72</v>
      </c>
      <c r="F633" s="25">
        <f t="shared" si="0"/>
        <v>62.88</v>
      </c>
      <c r="G633" s="26">
        <v>3086122000095</v>
      </c>
    </row>
    <row r="634" spans="1:7" ht="13.8">
      <c r="A634" s="20" t="s">
        <v>46</v>
      </c>
      <c r="B634" s="37" t="s">
        <v>841</v>
      </c>
      <c r="C634" s="22">
        <v>393698</v>
      </c>
      <c r="D634" s="23">
        <v>47</v>
      </c>
      <c r="E634" s="31">
        <v>11.54</v>
      </c>
      <c r="F634" s="25">
        <f t="shared" si="0"/>
        <v>542.38</v>
      </c>
      <c r="G634" s="26">
        <v>3086123538870</v>
      </c>
    </row>
    <row r="635" spans="1:7" ht="13.8">
      <c r="A635" s="20" t="s">
        <v>46</v>
      </c>
      <c r="B635" s="27" t="s">
        <v>842</v>
      </c>
      <c r="C635" s="28">
        <v>45761</v>
      </c>
      <c r="D635" s="23">
        <v>10</v>
      </c>
      <c r="E635" s="31">
        <v>1.79</v>
      </c>
      <c r="F635" s="25">
        <f t="shared" si="0"/>
        <v>17.899999999999999</v>
      </c>
      <c r="G635" s="26">
        <v>3086126600636</v>
      </c>
    </row>
    <row r="636" spans="1:7" ht="13.8">
      <c r="A636" s="20" t="s">
        <v>46</v>
      </c>
      <c r="B636" s="27" t="s">
        <v>843</v>
      </c>
      <c r="C636" s="28"/>
      <c r="D636" s="23">
        <v>13</v>
      </c>
      <c r="E636" s="31">
        <v>8.7200000000000006</v>
      </c>
      <c r="F636" s="25">
        <f t="shared" si="0"/>
        <v>113.36000000000001</v>
      </c>
      <c r="G636" s="26">
        <v>3086123454262</v>
      </c>
    </row>
    <row r="637" spans="1:7" ht="13.8">
      <c r="A637" s="20" t="s">
        <v>46</v>
      </c>
      <c r="B637" s="27" t="s">
        <v>844</v>
      </c>
      <c r="C637" s="28"/>
      <c r="D637" s="23">
        <v>3</v>
      </c>
      <c r="E637" s="31">
        <v>12.49</v>
      </c>
      <c r="F637" s="25">
        <f t="shared" si="0"/>
        <v>37.47</v>
      </c>
      <c r="G637" s="26">
        <v>30861235375786</v>
      </c>
    </row>
    <row r="638" spans="1:7" ht="13.8">
      <c r="A638" s="20" t="s">
        <v>46</v>
      </c>
      <c r="B638" s="73" t="s">
        <v>845</v>
      </c>
      <c r="C638" s="74" t="s">
        <v>846</v>
      </c>
      <c r="D638" s="23">
        <v>16</v>
      </c>
      <c r="E638" s="34">
        <v>2.39</v>
      </c>
      <c r="F638" s="25">
        <f t="shared" si="0"/>
        <v>38.24</v>
      </c>
      <c r="G638" s="26">
        <v>308612660642</v>
      </c>
    </row>
    <row r="639" spans="1:7" ht="13.8">
      <c r="A639" s="20" t="s">
        <v>46</v>
      </c>
      <c r="B639" s="37" t="s">
        <v>847</v>
      </c>
      <c r="C639" s="48"/>
      <c r="D639" s="23">
        <v>1</v>
      </c>
      <c r="E639" s="31">
        <v>20.5</v>
      </c>
      <c r="F639" s="25">
        <f t="shared" si="0"/>
        <v>20.5</v>
      </c>
      <c r="G639" s="26">
        <v>3086123450868</v>
      </c>
    </row>
    <row r="640" spans="1:7" ht="13.8">
      <c r="A640" s="20" t="s">
        <v>46</v>
      </c>
      <c r="B640" s="37" t="s">
        <v>848</v>
      </c>
      <c r="C640" s="48">
        <v>336080</v>
      </c>
      <c r="D640" s="23">
        <v>46</v>
      </c>
      <c r="E640" s="31">
        <v>1.94</v>
      </c>
      <c r="F640" s="25">
        <f t="shared" si="0"/>
        <v>89.24</v>
      </c>
      <c r="G640" s="26">
        <v>4902505130205</v>
      </c>
    </row>
    <row r="641" spans="1:7" ht="13.8">
      <c r="A641" s="20" t="s">
        <v>46</v>
      </c>
      <c r="B641" s="37" t="s">
        <v>849</v>
      </c>
      <c r="C641" s="48">
        <v>230009</v>
      </c>
      <c r="D641" s="23">
        <v>1</v>
      </c>
      <c r="E641" s="31">
        <v>12.5</v>
      </c>
      <c r="F641" s="25">
        <f t="shared" si="0"/>
        <v>12.5</v>
      </c>
      <c r="G641" s="26">
        <v>3086122300096</v>
      </c>
    </row>
    <row r="642" spans="1:7" ht="13.8">
      <c r="A642" s="20" t="s">
        <v>46</v>
      </c>
      <c r="B642" s="37" t="s">
        <v>850</v>
      </c>
      <c r="C642" s="48">
        <v>171106</v>
      </c>
      <c r="D642" s="23">
        <v>3</v>
      </c>
      <c r="E642" s="31">
        <v>12</v>
      </c>
      <c r="F642" s="25">
        <f t="shared" si="0"/>
        <v>36</v>
      </c>
      <c r="G642" s="26">
        <v>3086121711060</v>
      </c>
    </row>
    <row r="643" spans="1:7" ht="13.8">
      <c r="A643" s="20" t="s">
        <v>46</v>
      </c>
      <c r="B643" s="37" t="s">
        <v>851</v>
      </c>
      <c r="C643" s="48">
        <v>200009</v>
      </c>
      <c r="D643" s="23">
        <v>3</v>
      </c>
      <c r="E643" s="31">
        <v>10</v>
      </c>
      <c r="F643" s="25">
        <f t="shared" si="0"/>
        <v>30</v>
      </c>
      <c r="G643" s="26">
        <v>3086122000095</v>
      </c>
    </row>
    <row r="644" spans="1:7" ht="13.8">
      <c r="A644" s="20" t="s">
        <v>46</v>
      </c>
      <c r="B644" s="37" t="s">
        <v>853</v>
      </c>
      <c r="C644" s="48">
        <v>171109</v>
      </c>
      <c r="D644" s="23">
        <v>4</v>
      </c>
      <c r="E644" s="31">
        <v>10.99</v>
      </c>
      <c r="F644" s="25">
        <f t="shared" si="0"/>
        <v>43.96</v>
      </c>
      <c r="G644" s="26">
        <v>3086121711091</v>
      </c>
    </row>
    <row r="645" spans="1:7" ht="13.8">
      <c r="A645" s="20" t="s">
        <v>46</v>
      </c>
      <c r="B645" s="37" t="s">
        <v>855</v>
      </c>
      <c r="C645" s="48">
        <v>21954</v>
      </c>
      <c r="D645" s="23">
        <v>9</v>
      </c>
      <c r="E645" s="31">
        <v>0.9</v>
      </c>
      <c r="F645" s="25">
        <f t="shared" si="0"/>
        <v>8.1</v>
      </c>
      <c r="G645" s="26">
        <v>3086129999699</v>
      </c>
    </row>
    <row r="646" spans="1:7" ht="13.8">
      <c r="A646" s="20" t="s">
        <v>46</v>
      </c>
      <c r="B646" s="37" t="s">
        <v>856</v>
      </c>
      <c r="C646" s="48">
        <v>21792</v>
      </c>
      <c r="D646" s="23">
        <v>46</v>
      </c>
      <c r="E646" s="31">
        <v>0.99</v>
      </c>
      <c r="F646" s="25">
        <f t="shared" si="0"/>
        <v>45.54</v>
      </c>
      <c r="G646" s="26">
        <v>3086124000376</v>
      </c>
    </row>
    <row r="647" spans="1:7" ht="13.8">
      <c r="A647" s="20" t="s">
        <v>46</v>
      </c>
      <c r="B647" s="37" t="s">
        <v>857</v>
      </c>
      <c r="C647" s="48">
        <v>669447</v>
      </c>
      <c r="D647" s="23">
        <v>16</v>
      </c>
      <c r="E647" s="31">
        <v>7.55</v>
      </c>
      <c r="F647" s="25">
        <f t="shared" si="0"/>
        <v>120.8</v>
      </c>
      <c r="G647" s="26">
        <v>8086123690370</v>
      </c>
    </row>
    <row r="648" spans="1:7" ht="13.8">
      <c r="A648" s="20" t="s">
        <v>46</v>
      </c>
      <c r="B648" s="37" t="s">
        <v>858</v>
      </c>
      <c r="C648" s="48"/>
      <c r="D648" s="23">
        <v>13</v>
      </c>
      <c r="E648" s="31">
        <v>9.8000000000000007</v>
      </c>
      <c r="F648" s="25">
        <f t="shared" si="0"/>
        <v>127.4</v>
      </c>
      <c r="G648" s="26">
        <v>3086123748002</v>
      </c>
    </row>
    <row r="649" spans="1:7" ht="13.8">
      <c r="A649" s="20" t="s">
        <v>46</v>
      </c>
      <c r="B649" s="37" t="s">
        <v>859</v>
      </c>
      <c r="C649" s="48"/>
      <c r="D649" s="23">
        <v>2</v>
      </c>
      <c r="E649" s="31">
        <v>9.8000000000000007</v>
      </c>
      <c r="F649" s="25">
        <f t="shared" si="0"/>
        <v>19.600000000000001</v>
      </c>
      <c r="G649" s="26">
        <v>3086123748040</v>
      </c>
    </row>
    <row r="650" spans="1:7" ht="13.8">
      <c r="A650" s="20" t="s">
        <v>46</v>
      </c>
      <c r="B650" s="37" t="s">
        <v>860</v>
      </c>
      <c r="C650" s="48">
        <v>468447</v>
      </c>
      <c r="D650" s="23">
        <v>29</v>
      </c>
      <c r="E650" s="31">
        <v>6.8</v>
      </c>
      <c r="F650" s="25">
        <f t="shared" si="0"/>
        <v>197.2</v>
      </c>
      <c r="G650" s="26">
        <v>3086120020040</v>
      </c>
    </row>
    <row r="651" spans="1:7" ht="13.8">
      <c r="A651" s="20" t="s">
        <v>46</v>
      </c>
      <c r="B651" s="37" t="s">
        <v>861</v>
      </c>
      <c r="C651" s="48"/>
      <c r="D651" s="23">
        <v>14</v>
      </c>
      <c r="E651" s="31">
        <v>5.5</v>
      </c>
      <c r="F651" s="25">
        <f t="shared" si="0"/>
        <v>77</v>
      </c>
      <c r="G651" s="26">
        <v>3086123734746</v>
      </c>
    </row>
    <row r="652" spans="1:7" ht="13.8">
      <c r="A652" s="20" t="s">
        <v>46</v>
      </c>
      <c r="B652" s="37" t="s">
        <v>862</v>
      </c>
      <c r="C652" s="48"/>
      <c r="D652" s="23">
        <v>7</v>
      </c>
      <c r="E652" s="31">
        <v>53.07</v>
      </c>
      <c r="F652" s="25">
        <f t="shared" si="0"/>
        <v>371.49</v>
      </c>
      <c r="G652" s="26">
        <v>30812358914</v>
      </c>
    </row>
    <row r="653" spans="1:7" ht="13.8">
      <c r="A653" s="20" t="s">
        <v>46</v>
      </c>
      <c r="B653" s="37" t="s">
        <v>863</v>
      </c>
      <c r="C653" s="48" t="s">
        <v>864</v>
      </c>
      <c r="D653" s="23">
        <v>16</v>
      </c>
      <c r="E653" s="31">
        <v>7.79</v>
      </c>
      <c r="F653" s="25">
        <f t="shared" si="0"/>
        <v>124.64</v>
      </c>
      <c r="G653" s="26">
        <v>30861123464582</v>
      </c>
    </row>
    <row r="654" spans="1:7" ht="13.8">
      <c r="A654" s="20" t="s">
        <v>46</v>
      </c>
      <c r="B654" s="37" t="s">
        <v>865</v>
      </c>
      <c r="C654" s="48"/>
      <c r="D654" s="23">
        <v>2</v>
      </c>
      <c r="E654" s="31">
        <v>31.08</v>
      </c>
      <c r="F654" s="25">
        <f t="shared" si="0"/>
        <v>62.16</v>
      </c>
      <c r="G654" s="26">
        <v>3086123010000</v>
      </c>
    </row>
    <row r="655" spans="1:7" ht="13.8">
      <c r="A655" s="20" t="s">
        <v>46</v>
      </c>
      <c r="B655" s="37" t="s">
        <v>866</v>
      </c>
      <c r="C655" s="48"/>
      <c r="D655" s="23">
        <v>1</v>
      </c>
      <c r="E655" s="31">
        <v>37.08</v>
      </c>
      <c r="F655" s="25">
        <f t="shared" si="0"/>
        <v>37.08</v>
      </c>
      <c r="G655" s="26">
        <v>3086121591099</v>
      </c>
    </row>
    <row r="656" spans="1:7" ht="13.8">
      <c r="A656" s="20" t="s">
        <v>46</v>
      </c>
      <c r="B656" s="37" t="s">
        <v>867</v>
      </c>
      <c r="C656" s="48">
        <v>170103</v>
      </c>
      <c r="D656" s="23">
        <v>1</v>
      </c>
      <c r="E656" s="31">
        <v>23.28</v>
      </c>
      <c r="F656" s="25">
        <f t="shared" si="0"/>
        <v>23.28</v>
      </c>
      <c r="G656" s="26">
        <v>3086121701030</v>
      </c>
    </row>
    <row r="657" spans="1:7" ht="13.8">
      <c r="A657" s="20" t="s">
        <v>46</v>
      </c>
      <c r="B657" s="37" t="s">
        <v>869</v>
      </c>
      <c r="C657" s="48"/>
      <c r="D657" s="23">
        <v>4</v>
      </c>
      <c r="E657" s="31">
        <v>7.04</v>
      </c>
      <c r="F657" s="25">
        <f t="shared" si="0"/>
        <v>28.16</v>
      </c>
      <c r="G657" s="26">
        <v>3086123681392</v>
      </c>
    </row>
    <row r="658" spans="1:7" ht="13.8">
      <c r="A658" s="20" t="s">
        <v>46</v>
      </c>
      <c r="B658" s="37" t="s">
        <v>870</v>
      </c>
      <c r="C658" s="48"/>
      <c r="D658" s="23">
        <v>1</v>
      </c>
      <c r="E658" s="31">
        <v>0.78</v>
      </c>
      <c r="F658" s="25">
        <f t="shared" si="0"/>
        <v>0.78</v>
      </c>
      <c r="G658" s="26">
        <v>70330128064</v>
      </c>
    </row>
    <row r="659" spans="1:7" ht="13.8">
      <c r="A659" s="20" t="s">
        <v>46</v>
      </c>
      <c r="B659" s="37" t="s">
        <v>871</v>
      </c>
      <c r="C659" s="48"/>
      <c r="D659" s="23">
        <v>1</v>
      </c>
      <c r="E659" s="31">
        <v>7.99</v>
      </c>
      <c r="F659" s="25">
        <f t="shared" si="0"/>
        <v>7.99</v>
      </c>
      <c r="G659" s="26">
        <v>3086123593916</v>
      </c>
    </row>
    <row r="660" spans="1:7" ht="13.8">
      <c r="A660" s="20" t="s">
        <v>46</v>
      </c>
      <c r="B660" s="37" t="s">
        <v>872</v>
      </c>
      <c r="C660" s="48"/>
      <c r="D660" s="23">
        <v>2</v>
      </c>
      <c r="E660" s="31">
        <v>9.19</v>
      </c>
      <c r="F660" s="25">
        <f t="shared" si="0"/>
        <v>18.38</v>
      </c>
      <c r="G660" s="26">
        <v>3270220000297</v>
      </c>
    </row>
    <row r="661" spans="1:7" ht="13.8">
      <c r="A661" s="20" t="s">
        <v>46</v>
      </c>
      <c r="B661" s="37" t="s">
        <v>873</v>
      </c>
      <c r="C661" s="48"/>
      <c r="D661" s="23">
        <v>7</v>
      </c>
      <c r="E661" s="31">
        <v>0.99</v>
      </c>
      <c r="F661" s="25">
        <f t="shared" si="0"/>
        <v>6.93</v>
      </c>
      <c r="G661" s="26">
        <v>3086129999705</v>
      </c>
    </row>
    <row r="662" spans="1:7" ht="13.8">
      <c r="A662" s="20" t="s">
        <v>46</v>
      </c>
      <c r="B662" s="37" t="s">
        <v>874</v>
      </c>
      <c r="C662" s="48"/>
      <c r="D662" s="23">
        <v>1</v>
      </c>
      <c r="E662" s="31">
        <v>17.41</v>
      </c>
      <c r="F662" s="25">
        <f t="shared" si="0"/>
        <v>17.41</v>
      </c>
      <c r="G662" s="26">
        <v>3086123537576</v>
      </c>
    </row>
    <row r="663" spans="1:7" ht="13.8">
      <c r="A663" s="20" t="s">
        <v>46</v>
      </c>
      <c r="B663" s="37" t="s">
        <v>875</v>
      </c>
      <c r="C663" s="48"/>
      <c r="D663" s="23">
        <v>12</v>
      </c>
      <c r="E663" s="31">
        <v>1.93</v>
      </c>
      <c r="F663" s="25">
        <f t="shared" si="0"/>
        <v>23.16</v>
      </c>
      <c r="G663" s="26">
        <v>3086123304659</v>
      </c>
    </row>
    <row r="664" spans="1:7" ht="13.8">
      <c r="A664" s="20" t="s">
        <v>46</v>
      </c>
      <c r="B664" s="37" t="s">
        <v>876</v>
      </c>
      <c r="C664" s="48"/>
      <c r="D664" s="23">
        <v>11</v>
      </c>
      <c r="E664" s="31">
        <v>0.65</v>
      </c>
      <c r="F664" s="25">
        <f t="shared" si="0"/>
        <v>7.15</v>
      </c>
      <c r="G664" s="26">
        <v>3086123402959</v>
      </c>
    </row>
    <row r="665" spans="1:7" ht="13.8">
      <c r="A665" s="20" t="s">
        <v>46</v>
      </c>
      <c r="B665" s="37" t="s">
        <v>877</v>
      </c>
      <c r="C665" s="48">
        <v>174109</v>
      </c>
      <c r="D665" s="23">
        <v>1</v>
      </c>
      <c r="E665" s="31">
        <v>13.99</v>
      </c>
      <c r="F665" s="25">
        <f t="shared" si="0"/>
        <v>13.99</v>
      </c>
      <c r="G665" s="26">
        <v>3086121741098</v>
      </c>
    </row>
    <row r="666" spans="1:7" ht="13.8">
      <c r="A666" s="20" t="s">
        <v>46</v>
      </c>
      <c r="B666" s="37" t="s">
        <v>878</v>
      </c>
      <c r="C666" s="48"/>
      <c r="D666" s="23">
        <v>3</v>
      </c>
      <c r="E666" s="31">
        <v>0.65</v>
      </c>
      <c r="F666" s="25">
        <f t="shared" si="0"/>
        <v>1.9500000000000002</v>
      </c>
      <c r="G666" s="26">
        <v>3086123681446</v>
      </c>
    </row>
    <row r="667" spans="1:7" ht="13.8">
      <c r="A667" s="20" t="s">
        <v>46</v>
      </c>
      <c r="B667" s="37" t="s">
        <v>879</v>
      </c>
      <c r="C667" s="48"/>
      <c r="D667" s="23">
        <v>2</v>
      </c>
      <c r="E667" s="31">
        <v>0.65</v>
      </c>
      <c r="F667" s="25">
        <f t="shared" si="0"/>
        <v>1.3</v>
      </c>
      <c r="G667" s="26">
        <v>3086123763326</v>
      </c>
    </row>
    <row r="668" spans="1:7" ht="13.8">
      <c r="A668" s="20" t="s">
        <v>46</v>
      </c>
      <c r="B668" s="37" t="s">
        <v>882</v>
      </c>
      <c r="C668" s="48"/>
      <c r="D668" s="23">
        <v>1</v>
      </c>
      <c r="E668" s="31">
        <v>9.8800000000000008</v>
      </c>
      <c r="F668" s="25">
        <f t="shared" si="0"/>
        <v>9.8800000000000008</v>
      </c>
      <c r="G668" s="26">
        <v>3270220029267</v>
      </c>
    </row>
    <row r="669" spans="1:7" ht="13.8">
      <c r="A669" s="20" t="s">
        <v>46</v>
      </c>
      <c r="B669" s="37" t="s">
        <v>883</v>
      </c>
      <c r="C669" s="48"/>
      <c r="D669" s="23">
        <v>1</v>
      </c>
      <c r="E669" s="31">
        <v>4.99</v>
      </c>
      <c r="F669" s="25">
        <f t="shared" si="0"/>
        <v>4.99</v>
      </c>
      <c r="G669" s="26">
        <v>3086123499164</v>
      </c>
    </row>
    <row r="670" spans="1:7" ht="13.8">
      <c r="A670" s="20" t="s">
        <v>46</v>
      </c>
      <c r="B670" s="37" t="s">
        <v>884</v>
      </c>
      <c r="C670" s="48"/>
      <c r="D670" s="23">
        <v>3</v>
      </c>
      <c r="E670" s="31">
        <v>23.01</v>
      </c>
      <c r="F670" s="25">
        <f t="shared" si="0"/>
        <v>69.03</v>
      </c>
      <c r="G670" s="26">
        <v>3086124000239</v>
      </c>
    </row>
    <row r="671" spans="1:7" ht="13.8">
      <c r="A671" s="20" t="s">
        <v>46</v>
      </c>
      <c r="B671" s="37" t="s">
        <v>885</v>
      </c>
      <c r="C671" s="48"/>
      <c r="D671" s="23">
        <v>2</v>
      </c>
      <c r="E671" s="31">
        <v>11.95</v>
      </c>
      <c r="F671" s="25">
        <f t="shared" si="0"/>
        <v>23.9</v>
      </c>
      <c r="G671" s="26">
        <v>3086126746456</v>
      </c>
    </row>
    <row r="672" spans="1:7" ht="13.8">
      <c r="A672" s="20" t="s">
        <v>46</v>
      </c>
      <c r="B672" s="37" t="s">
        <v>886</v>
      </c>
      <c r="C672" s="48">
        <v>513828</v>
      </c>
      <c r="D672" s="23">
        <v>2</v>
      </c>
      <c r="E672" s="31">
        <v>3.59</v>
      </c>
      <c r="F672" s="25">
        <f t="shared" si="0"/>
        <v>7.18</v>
      </c>
      <c r="G672" s="26">
        <v>3086123249264</v>
      </c>
    </row>
    <row r="673" spans="1:7" ht="13.8">
      <c r="A673" s="20" t="s">
        <v>46</v>
      </c>
      <c r="B673" s="37" t="s">
        <v>887</v>
      </c>
      <c r="C673" s="48"/>
      <c r="D673" s="23">
        <v>13</v>
      </c>
      <c r="E673" s="31">
        <v>2.4900000000000002</v>
      </c>
      <c r="F673" s="25">
        <f t="shared" si="0"/>
        <v>32.370000000000005</v>
      </c>
      <c r="G673" s="26">
        <v>3086120017248</v>
      </c>
    </row>
    <row r="674" spans="1:7" ht="13.8">
      <c r="A674" s="20" t="s">
        <v>46</v>
      </c>
      <c r="B674" s="37" t="s">
        <v>888</v>
      </c>
      <c r="C674" s="48">
        <v>969096</v>
      </c>
      <c r="D674" s="23">
        <v>41</v>
      </c>
      <c r="E674" s="31">
        <v>5.37</v>
      </c>
      <c r="F674" s="25">
        <f t="shared" si="0"/>
        <v>220.17000000000002</v>
      </c>
      <c r="G674" s="26">
        <v>3086123542396</v>
      </c>
    </row>
    <row r="675" spans="1:7" ht="13.8">
      <c r="A675" s="20" t="s">
        <v>46</v>
      </c>
      <c r="B675" s="37" t="s">
        <v>889</v>
      </c>
      <c r="C675" s="48">
        <v>432124</v>
      </c>
      <c r="D675" s="23">
        <v>183</v>
      </c>
      <c r="E675" s="31">
        <v>2.23</v>
      </c>
      <c r="F675" s="25">
        <f t="shared" si="0"/>
        <v>408.09</v>
      </c>
      <c r="G675" s="26">
        <v>3086123457560</v>
      </c>
    </row>
    <row r="676" spans="1:7" ht="13.8">
      <c r="A676" s="20" t="s">
        <v>46</v>
      </c>
      <c r="B676" s="37" t="s">
        <v>890</v>
      </c>
      <c r="C676" s="48">
        <v>227406</v>
      </c>
      <c r="D676" s="23">
        <v>30</v>
      </c>
      <c r="E676" s="31">
        <v>1.89</v>
      </c>
      <c r="F676" s="25">
        <f t="shared" si="0"/>
        <v>56.699999999999996</v>
      </c>
      <c r="G676" s="26">
        <v>3086123304611</v>
      </c>
    </row>
    <row r="677" spans="1:7" ht="13.8">
      <c r="A677" s="20" t="s">
        <v>46</v>
      </c>
      <c r="B677" s="37" t="s">
        <v>891</v>
      </c>
      <c r="C677" s="48">
        <v>21555</v>
      </c>
      <c r="D677" s="23">
        <v>70</v>
      </c>
      <c r="E677" s="31">
        <v>1.31</v>
      </c>
      <c r="F677" s="25">
        <f t="shared" si="0"/>
        <v>91.7</v>
      </c>
      <c r="G677" s="26">
        <v>3086123002029</v>
      </c>
    </row>
    <row r="678" spans="1:7" ht="13.8">
      <c r="A678" s="20" t="s">
        <v>46</v>
      </c>
      <c r="B678" s="37" t="s">
        <v>892</v>
      </c>
      <c r="C678" s="48">
        <v>210870</v>
      </c>
      <c r="D678" s="23">
        <v>49</v>
      </c>
      <c r="E678" s="31">
        <v>0.76</v>
      </c>
      <c r="F678" s="25">
        <f t="shared" si="0"/>
        <v>37.24</v>
      </c>
      <c r="G678" s="26">
        <v>3086123154766</v>
      </c>
    </row>
    <row r="679" spans="1:7" ht="13.8">
      <c r="A679" s="20" t="s">
        <v>46</v>
      </c>
      <c r="B679" s="37" t="s">
        <v>893</v>
      </c>
      <c r="C679" s="48">
        <v>615274</v>
      </c>
      <c r="D679" s="23">
        <v>16</v>
      </c>
      <c r="E679" s="31">
        <v>1.75</v>
      </c>
      <c r="F679" s="25">
        <f t="shared" si="0"/>
        <v>28</v>
      </c>
      <c r="G679" s="26">
        <v>70330328525</v>
      </c>
    </row>
    <row r="680" spans="1:7" ht="13.8">
      <c r="A680" s="20" t="s">
        <v>46</v>
      </c>
      <c r="B680" s="37" t="s">
        <v>895</v>
      </c>
      <c r="C680" s="48">
        <v>45779</v>
      </c>
      <c r="D680" s="23">
        <v>20</v>
      </c>
      <c r="E680" s="31">
        <v>1.79</v>
      </c>
      <c r="F680" s="25">
        <f t="shared" si="0"/>
        <v>35.799999999999997</v>
      </c>
      <c r="G680" s="26">
        <v>3086126600642</v>
      </c>
    </row>
    <row r="681" spans="1:7" ht="13.8">
      <c r="A681" s="20" t="s">
        <v>46</v>
      </c>
      <c r="B681" s="37" t="s">
        <v>896</v>
      </c>
      <c r="C681" s="48">
        <v>528041</v>
      </c>
      <c r="D681" s="23">
        <v>22</v>
      </c>
      <c r="E681" s="31">
        <v>1.44</v>
      </c>
      <c r="F681" s="25">
        <f t="shared" si="0"/>
        <v>31.68</v>
      </c>
      <c r="G681" s="26">
        <v>3086123001312</v>
      </c>
    </row>
    <row r="682" spans="1:7" ht="13.8">
      <c r="A682" s="20" t="s">
        <v>46</v>
      </c>
      <c r="B682" s="37" t="s">
        <v>897</v>
      </c>
      <c r="C682" s="48">
        <v>22208</v>
      </c>
      <c r="D682" s="23">
        <v>25</v>
      </c>
      <c r="E682" s="31">
        <v>7.22</v>
      </c>
      <c r="F682" s="25">
        <f t="shared" si="0"/>
        <v>180.5</v>
      </c>
      <c r="G682" s="26">
        <v>70330421943</v>
      </c>
    </row>
    <row r="683" spans="1:7" ht="13.8">
      <c r="A683" s="20" t="s">
        <v>46</v>
      </c>
      <c r="B683" s="37" t="s">
        <v>898</v>
      </c>
      <c r="C683" s="48">
        <v>45753</v>
      </c>
      <c r="D683" s="23">
        <v>11</v>
      </c>
      <c r="E683" s="31">
        <v>1.59</v>
      </c>
      <c r="F683" s="25">
        <f t="shared" si="0"/>
        <v>17.490000000000002</v>
      </c>
      <c r="G683" s="26">
        <v>3086126600628</v>
      </c>
    </row>
    <row r="684" spans="1:7" ht="13.8">
      <c r="A684" s="20" t="s">
        <v>46</v>
      </c>
      <c r="B684" s="37" t="s">
        <v>899</v>
      </c>
      <c r="C684" s="48">
        <v>21784</v>
      </c>
      <c r="D684" s="23">
        <v>15</v>
      </c>
      <c r="E684" s="31">
        <v>0.95</v>
      </c>
      <c r="F684" s="25">
        <f t="shared" si="0"/>
        <v>14.25</v>
      </c>
      <c r="G684" s="26">
        <v>3086124000369</v>
      </c>
    </row>
    <row r="685" spans="1:7" ht="13.8">
      <c r="A685" s="20" t="s">
        <v>46</v>
      </c>
      <c r="B685" s="37" t="s">
        <v>900</v>
      </c>
      <c r="C685" s="48">
        <v>452078</v>
      </c>
      <c r="D685" s="23">
        <v>58</v>
      </c>
      <c r="E685" s="31">
        <v>1.25</v>
      </c>
      <c r="F685" s="25">
        <f t="shared" si="0"/>
        <v>72.5</v>
      </c>
      <c r="G685" s="26">
        <v>3086129999613</v>
      </c>
    </row>
    <row r="686" spans="1:7" ht="13.8">
      <c r="A686" s="20" t="s">
        <v>46</v>
      </c>
      <c r="B686" s="37" t="s">
        <v>901</v>
      </c>
      <c r="C686" s="48">
        <v>209687</v>
      </c>
      <c r="D686" s="23">
        <v>41</v>
      </c>
      <c r="E686" s="31">
        <v>0.76</v>
      </c>
      <c r="F686" s="25">
        <f t="shared" si="0"/>
        <v>31.16</v>
      </c>
      <c r="G686" s="26">
        <v>3086123154520</v>
      </c>
    </row>
    <row r="687" spans="1:7" ht="13.8">
      <c r="A687" s="20" t="s">
        <v>46</v>
      </c>
      <c r="B687" s="37" t="s">
        <v>902</v>
      </c>
      <c r="C687" s="48">
        <v>423358</v>
      </c>
      <c r="D687" s="23">
        <v>179</v>
      </c>
      <c r="E687" s="31">
        <v>2.4900000000000002</v>
      </c>
      <c r="F687" s="25">
        <f t="shared" si="0"/>
        <v>445.71000000000004</v>
      </c>
      <c r="G687" s="26">
        <v>3086123514850</v>
      </c>
    </row>
    <row r="688" spans="1:7" ht="13.8">
      <c r="A688" s="20" t="s">
        <v>46</v>
      </c>
      <c r="B688" s="37" t="s">
        <v>903</v>
      </c>
      <c r="C688" s="48">
        <v>144799</v>
      </c>
      <c r="D688" s="23">
        <v>40</v>
      </c>
      <c r="E688" s="31">
        <v>1.96</v>
      </c>
      <c r="F688" s="25">
        <f t="shared" si="0"/>
        <v>78.400000000000006</v>
      </c>
      <c r="G688" s="26">
        <v>70330182806</v>
      </c>
    </row>
    <row r="689" spans="1:7" ht="13.8">
      <c r="A689" s="20" t="s">
        <v>46</v>
      </c>
      <c r="B689" s="37" t="s">
        <v>905</v>
      </c>
      <c r="C689" s="48">
        <v>302265</v>
      </c>
      <c r="D689" s="23">
        <v>45</v>
      </c>
      <c r="E689" s="31">
        <v>0.42</v>
      </c>
      <c r="F689" s="25">
        <f t="shared" si="0"/>
        <v>18.899999999999999</v>
      </c>
      <c r="G689" s="26">
        <v>3086123339910</v>
      </c>
    </row>
    <row r="690" spans="1:7" ht="13.8">
      <c r="A690" s="20" t="s">
        <v>46</v>
      </c>
      <c r="B690" s="37" t="s">
        <v>906</v>
      </c>
      <c r="C690" s="48">
        <v>732427</v>
      </c>
      <c r="D690" s="23">
        <v>121</v>
      </c>
      <c r="E690" s="31">
        <v>1.82</v>
      </c>
      <c r="F690" s="25">
        <f t="shared" si="0"/>
        <v>220.22</v>
      </c>
      <c r="G690" s="26">
        <v>4902778719868</v>
      </c>
    </row>
    <row r="691" spans="1:7" ht="13.8">
      <c r="A691" s="20" t="s">
        <v>46</v>
      </c>
      <c r="B691" s="37" t="s">
        <v>907</v>
      </c>
      <c r="C691" s="48" t="s">
        <v>908</v>
      </c>
      <c r="D691" s="23">
        <v>575</v>
      </c>
      <c r="E691" s="31">
        <v>2.2000000000000002</v>
      </c>
      <c r="F691" s="25">
        <f t="shared" si="0"/>
        <v>1265</v>
      </c>
      <c r="G691" s="26" t="s">
        <v>909</v>
      </c>
    </row>
    <row r="692" spans="1:7" ht="13.8">
      <c r="A692" s="20" t="s">
        <v>46</v>
      </c>
      <c r="B692" s="37" t="s">
        <v>910</v>
      </c>
      <c r="C692" s="48">
        <v>114509</v>
      </c>
      <c r="D692" s="23">
        <v>243</v>
      </c>
      <c r="E692" s="31">
        <v>0.99</v>
      </c>
      <c r="F692" s="25">
        <f t="shared" si="0"/>
        <v>240.57</v>
      </c>
      <c r="G692" s="26">
        <v>70330101111</v>
      </c>
    </row>
    <row r="693" spans="1:7" ht="13.8">
      <c r="A693" s="20" t="s">
        <v>46</v>
      </c>
      <c r="B693" s="37" t="s">
        <v>911</v>
      </c>
      <c r="C693" s="48">
        <v>759993</v>
      </c>
      <c r="D693" s="23">
        <v>336</v>
      </c>
      <c r="E693" s="31">
        <v>0.45</v>
      </c>
      <c r="F693" s="25">
        <f t="shared" si="0"/>
        <v>151.20000000000002</v>
      </c>
      <c r="G693" s="26">
        <v>3086123132948</v>
      </c>
    </row>
    <row r="694" spans="1:7" ht="13.8">
      <c r="A694" s="20" t="s">
        <v>46</v>
      </c>
      <c r="B694" s="37" t="s">
        <v>912</v>
      </c>
      <c r="C694" s="48">
        <v>114797</v>
      </c>
      <c r="D694" s="23">
        <v>303</v>
      </c>
      <c r="E694" s="31">
        <v>0.45</v>
      </c>
      <c r="F694" s="25">
        <f t="shared" si="0"/>
        <v>136.35</v>
      </c>
      <c r="G694" s="26">
        <v>3086123001077</v>
      </c>
    </row>
    <row r="695" spans="1:7" ht="13.8">
      <c r="A695" s="20" t="s">
        <v>46</v>
      </c>
      <c r="B695" s="37" t="s">
        <v>913</v>
      </c>
      <c r="C695" s="48"/>
      <c r="D695" s="23">
        <v>22</v>
      </c>
      <c r="E695" s="31">
        <v>0.65</v>
      </c>
      <c r="F695" s="25">
        <f t="shared" si="0"/>
        <v>14.3</v>
      </c>
      <c r="G695" s="26">
        <v>3086123457591</v>
      </c>
    </row>
    <row r="696" spans="1:7" ht="13.8">
      <c r="A696" s="20" t="s">
        <v>46</v>
      </c>
      <c r="B696" s="37" t="s">
        <v>914</v>
      </c>
      <c r="C696" s="48"/>
      <c r="D696" s="23">
        <v>1</v>
      </c>
      <c r="E696" s="31">
        <v>3.09</v>
      </c>
      <c r="F696" s="25">
        <f t="shared" si="0"/>
        <v>3.09</v>
      </c>
      <c r="G696" s="26">
        <v>3086123449701</v>
      </c>
    </row>
    <row r="697" spans="1:7" ht="13.8">
      <c r="A697" s="20" t="s">
        <v>46</v>
      </c>
      <c r="B697" s="37" t="s">
        <v>915</v>
      </c>
      <c r="C697" s="48">
        <v>53298</v>
      </c>
      <c r="D697" s="23">
        <v>23</v>
      </c>
      <c r="E697" s="31">
        <v>0.3</v>
      </c>
      <c r="F697" s="25">
        <f t="shared" si="0"/>
        <v>6.8999999999999995</v>
      </c>
      <c r="G697" s="26">
        <v>3086123749467</v>
      </c>
    </row>
    <row r="698" spans="1:7" ht="13.8">
      <c r="A698" s="20" t="s">
        <v>46</v>
      </c>
      <c r="B698" s="37" t="s">
        <v>916</v>
      </c>
      <c r="C698" s="48"/>
      <c r="D698" s="23">
        <v>13</v>
      </c>
      <c r="E698" s="31">
        <v>2.99</v>
      </c>
      <c r="F698" s="25">
        <f t="shared" si="0"/>
        <v>38.870000000000005</v>
      </c>
      <c r="G698" s="26">
        <v>70330328525</v>
      </c>
    </row>
    <row r="699" spans="1:7" ht="13.8">
      <c r="A699" s="20" t="s">
        <v>46</v>
      </c>
      <c r="B699" s="37" t="s">
        <v>919</v>
      </c>
      <c r="C699" s="48"/>
      <c r="D699" s="23">
        <v>15</v>
      </c>
      <c r="E699" s="31">
        <v>3.3</v>
      </c>
      <c r="F699" s="25">
        <f t="shared" si="0"/>
        <v>49.5</v>
      </c>
      <c r="G699" s="26">
        <v>3086123425965</v>
      </c>
    </row>
    <row r="700" spans="1:7" ht="13.8">
      <c r="A700" s="20" t="s">
        <v>46</v>
      </c>
      <c r="B700" s="37" t="s">
        <v>920</v>
      </c>
      <c r="C700" s="48"/>
      <c r="D700" s="23">
        <v>10</v>
      </c>
      <c r="E700" s="31">
        <v>3.16</v>
      </c>
      <c r="F700" s="25">
        <f t="shared" si="0"/>
        <v>31.6</v>
      </c>
      <c r="G700" s="26">
        <v>3086123001305</v>
      </c>
    </row>
    <row r="701" spans="1:7" ht="13.8">
      <c r="A701" s="20" t="s">
        <v>46</v>
      </c>
      <c r="B701" s="37" t="s">
        <v>921</v>
      </c>
      <c r="C701" s="48"/>
      <c r="D701" s="23">
        <v>11</v>
      </c>
      <c r="E701" s="31">
        <v>8.1300000000000008</v>
      </c>
      <c r="F701" s="25">
        <f t="shared" si="0"/>
        <v>89.43</v>
      </c>
      <c r="G701" s="26">
        <v>30861232185550</v>
      </c>
    </row>
    <row r="702" spans="1:7" ht="13.8">
      <c r="A702" s="20" t="s">
        <v>46</v>
      </c>
      <c r="B702" s="37" t="s">
        <v>922</v>
      </c>
      <c r="C702" s="48"/>
      <c r="D702" s="23">
        <v>10</v>
      </c>
      <c r="E702" s="31">
        <v>11.89</v>
      </c>
      <c r="F702" s="25">
        <f t="shared" si="0"/>
        <v>118.9</v>
      </c>
      <c r="G702" s="26">
        <v>703301296665</v>
      </c>
    </row>
    <row r="703" spans="1:7" ht="13.8">
      <c r="A703" s="20" t="s">
        <v>46</v>
      </c>
      <c r="B703" s="37" t="s">
        <v>923</v>
      </c>
      <c r="C703" s="48"/>
      <c r="D703" s="23">
        <v>6</v>
      </c>
      <c r="E703" s="31">
        <v>11.89</v>
      </c>
      <c r="F703" s="25">
        <f t="shared" si="0"/>
        <v>71.34</v>
      </c>
      <c r="G703" s="26">
        <v>7330129627</v>
      </c>
    </row>
    <row r="704" spans="1:7" ht="13.8">
      <c r="A704" s="20" t="s">
        <v>46</v>
      </c>
      <c r="B704" s="37" t="s">
        <v>924</v>
      </c>
      <c r="C704" s="48"/>
      <c r="D704" s="23">
        <v>5</v>
      </c>
      <c r="E704" s="31">
        <v>24</v>
      </c>
      <c r="F704" s="25">
        <f t="shared" si="0"/>
        <v>120</v>
      </c>
      <c r="G704" s="26">
        <v>3086121901232</v>
      </c>
    </row>
    <row r="705" spans="1:7" ht="13.8">
      <c r="A705" s="20" t="s">
        <v>46</v>
      </c>
      <c r="B705" s="37" t="s">
        <v>925</v>
      </c>
      <c r="C705" s="48"/>
      <c r="D705" s="23">
        <v>9</v>
      </c>
      <c r="E705" s="31">
        <v>24</v>
      </c>
      <c r="F705" s="25">
        <f t="shared" si="0"/>
        <v>216</v>
      </c>
      <c r="G705" s="26">
        <v>3086123233867</v>
      </c>
    </row>
    <row r="706" spans="1:7" ht="13.8">
      <c r="A706" s="20" t="s">
        <v>46</v>
      </c>
      <c r="B706" s="37" t="s">
        <v>926</v>
      </c>
      <c r="C706" s="48">
        <v>57396</v>
      </c>
      <c r="D706" s="23">
        <v>1</v>
      </c>
      <c r="E706" s="31">
        <v>2.33</v>
      </c>
      <c r="F706" s="25">
        <f t="shared" si="0"/>
        <v>2.33</v>
      </c>
      <c r="G706" s="26">
        <v>70330421875</v>
      </c>
    </row>
    <row r="707" spans="1:7" ht="13.8">
      <c r="A707" s="20" t="s">
        <v>46</v>
      </c>
      <c r="B707" s="37" t="s">
        <v>927</v>
      </c>
      <c r="C707" s="48"/>
      <c r="D707" s="23">
        <v>142</v>
      </c>
      <c r="E707" s="31">
        <v>6.49</v>
      </c>
      <c r="F707" s="25">
        <f t="shared" si="0"/>
        <v>921.58</v>
      </c>
      <c r="G707" s="26">
        <v>3086123640139</v>
      </c>
    </row>
    <row r="708" spans="1:7" ht="13.8">
      <c r="A708" s="20" t="s">
        <v>46</v>
      </c>
      <c r="B708" s="37" t="s">
        <v>928</v>
      </c>
      <c r="C708" s="48"/>
      <c r="D708" s="23">
        <v>118</v>
      </c>
      <c r="E708" s="31">
        <v>6.49</v>
      </c>
      <c r="F708" s="25">
        <f t="shared" si="0"/>
        <v>765.82</v>
      </c>
      <c r="G708" s="26"/>
    </row>
    <row r="709" spans="1:7" ht="13.8">
      <c r="A709" s="20" t="s">
        <v>46</v>
      </c>
      <c r="B709" s="37" t="s">
        <v>930</v>
      </c>
      <c r="C709" s="48"/>
      <c r="D709" s="23">
        <v>2</v>
      </c>
      <c r="E709" s="31">
        <v>49.23</v>
      </c>
      <c r="F709" s="25">
        <f t="shared" si="0"/>
        <v>98.46</v>
      </c>
      <c r="G709" s="26">
        <v>3086124001075</v>
      </c>
    </row>
    <row r="710" spans="1:7" ht="13.8">
      <c r="A710" s="20" t="s">
        <v>46</v>
      </c>
      <c r="B710" s="37" t="s">
        <v>931</v>
      </c>
      <c r="C710" s="48"/>
      <c r="D710" s="23">
        <v>21</v>
      </c>
      <c r="E710" s="31">
        <v>1.49</v>
      </c>
      <c r="F710" s="25">
        <f t="shared" si="0"/>
        <v>31.29</v>
      </c>
      <c r="G710" s="26">
        <v>3270220000174</v>
      </c>
    </row>
    <row r="711" spans="1:7" ht="13.8">
      <c r="A711" s="20" t="s">
        <v>46</v>
      </c>
      <c r="B711" s="37" t="s">
        <v>932</v>
      </c>
      <c r="C711" s="48">
        <v>460479</v>
      </c>
      <c r="D711" s="23">
        <v>2</v>
      </c>
      <c r="E711" s="31">
        <v>8.27</v>
      </c>
      <c r="F711" s="25">
        <f t="shared" si="0"/>
        <v>16.54</v>
      </c>
      <c r="G711" s="26">
        <v>3086123713505</v>
      </c>
    </row>
    <row r="712" spans="1:7" ht="13.8">
      <c r="A712" s="20" t="s">
        <v>46</v>
      </c>
      <c r="B712" s="37" t="s">
        <v>933</v>
      </c>
      <c r="C712" s="48">
        <v>248253</v>
      </c>
      <c r="D712" s="23">
        <v>13</v>
      </c>
      <c r="E712" s="31">
        <v>1.39</v>
      </c>
      <c r="F712" s="25">
        <f t="shared" si="0"/>
        <v>18.07</v>
      </c>
      <c r="G712" s="26">
        <v>3086123281042</v>
      </c>
    </row>
    <row r="713" spans="1:7" ht="13.8">
      <c r="A713" s="20" t="s">
        <v>48</v>
      </c>
      <c r="B713" s="21" t="s">
        <v>934</v>
      </c>
      <c r="C713" s="22">
        <v>467146</v>
      </c>
      <c r="D713" s="23">
        <v>509</v>
      </c>
      <c r="E713" s="24">
        <v>1.19</v>
      </c>
      <c r="F713" s="25">
        <v>605.71</v>
      </c>
      <c r="G713" s="26" t="s">
        <v>935</v>
      </c>
    </row>
    <row r="714" spans="1:7" ht="13.8">
      <c r="A714" s="20" t="s">
        <v>48</v>
      </c>
      <c r="B714" s="27" t="s">
        <v>936</v>
      </c>
      <c r="C714" s="28">
        <v>47607</v>
      </c>
      <c r="D714" s="23">
        <v>374</v>
      </c>
      <c r="E714" s="29">
        <v>1.04</v>
      </c>
      <c r="F714" s="25">
        <v>388.96</v>
      </c>
      <c r="G714" s="26" t="s">
        <v>937</v>
      </c>
    </row>
    <row r="715" spans="1:7" ht="13.8">
      <c r="A715" s="20" t="s">
        <v>48</v>
      </c>
      <c r="B715" s="27" t="s">
        <v>938</v>
      </c>
      <c r="C715" s="28">
        <v>459012</v>
      </c>
      <c r="D715" s="23">
        <v>17</v>
      </c>
      <c r="E715" s="29">
        <v>20.78</v>
      </c>
      <c r="F715" s="25">
        <v>353.26</v>
      </c>
      <c r="G715" s="26">
        <v>4006381590013</v>
      </c>
    </row>
    <row r="716" spans="1:7" ht="13.8">
      <c r="A716" s="20" t="s">
        <v>48</v>
      </c>
      <c r="B716" s="27" t="s">
        <v>939</v>
      </c>
      <c r="C716" s="28">
        <v>434062</v>
      </c>
      <c r="D716" s="23">
        <v>20</v>
      </c>
      <c r="E716" s="29">
        <v>8.7899999999999991</v>
      </c>
      <c r="F716" s="25">
        <v>175.8</v>
      </c>
      <c r="G716" s="26">
        <v>4006381547208</v>
      </c>
    </row>
    <row r="717" spans="1:7" ht="13.8">
      <c r="A717" s="20" t="s">
        <v>48</v>
      </c>
      <c r="B717" s="27" t="s">
        <v>941</v>
      </c>
      <c r="C717" s="28">
        <v>434067</v>
      </c>
      <c r="D717" s="23">
        <v>6</v>
      </c>
      <c r="E717" s="29">
        <v>18.3</v>
      </c>
      <c r="F717" s="25">
        <v>109.8</v>
      </c>
      <c r="G717" s="26">
        <v>4006381547024</v>
      </c>
    </row>
    <row r="718" spans="1:7" ht="13.8">
      <c r="A718" s="20" t="s">
        <v>48</v>
      </c>
      <c r="B718" s="27" t="s">
        <v>943</v>
      </c>
      <c r="C718" s="28">
        <v>408305</v>
      </c>
      <c r="D718" s="23">
        <v>505</v>
      </c>
      <c r="E718" s="29">
        <v>1.55</v>
      </c>
      <c r="F718" s="25">
        <v>782.75</v>
      </c>
      <c r="G718" s="26" t="s">
        <v>944</v>
      </c>
    </row>
    <row r="719" spans="1:7" ht="13.8">
      <c r="A719" s="20" t="s">
        <v>48</v>
      </c>
      <c r="B719" s="27" t="s">
        <v>945</v>
      </c>
      <c r="C719" s="28">
        <v>451530</v>
      </c>
      <c r="D719" s="23">
        <v>3</v>
      </c>
      <c r="E719" s="29">
        <v>44.36</v>
      </c>
      <c r="F719" s="25">
        <v>133.08000000000001</v>
      </c>
      <c r="G719" s="26">
        <v>4006381584135</v>
      </c>
    </row>
    <row r="720" spans="1:7" ht="13.8">
      <c r="A720" s="20" t="s">
        <v>48</v>
      </c>
      <c r="B720" s="27" t="s">
        <v>946</v>
      </c>
      <c r="C720" s="28">
        <v>442614</v>
      </c>
      <c r="D720" s="23">
        <v>23</v>
      </c>
      <c r="E720" s="29">
        <v>20.72</v>
      </c>
      <c r="F720" s="25">
        <v>476.56</v>
      </c>
      <c r="G720" s="26">
        <v>4006381566926</v>
      </c>
    </row>
    <row r="721" spans="1:7" ht="13.8">
      <c r="A721" s="20" t="s">
        <v>48</v>
      </c>
      <c r="B721" s="27" t="s">
        <v>938</v>
      </c>
      <c r="C721" s="28">
        <v>459012</v>
      </c>
      <c r="D721" s="23">
        <v>8</v>
      </c>
      <c r="E721" s="29">
        <v>20.78</v>
      </c>
      <c r="F721" s="25">
        <v>166.24</v>
      </c>
      <c r="G721" s="26">
        <v>4006381590013</v>
      </c>
    </row>
    <row r="722" spans="1:7" ht="13.8">
      <c r="A722" s="20" t="s">
        <v>48</v>
      </c>
      <c r="B722" s="27" t="s">
        <v>947</v>
      </c>
      <c r="C722" s="28"/>
      <c r="D722" s="23">
        <v>16</v>
      </c>
      <c r="E722" s="29">
        <v>8.6300000000000008</v>
      </c>
      <c r="F722" s="25">
        <v>138.08000000000001</v>
      </c>
      <c r="G722" s="26">
        <v>4006381577786</v>
      </c>
    </row>
    <row r="723" spans="1:7" ht="13.8">
      <c r="A723" s="20" t="s">
        <v>48</v>
      </c>
      <c r="B723" s="27" t="s">
        <v>948</v>
      </c>
      <c r="C723" s="28">
        <v>323681</v>
      </c>
      <c r="D723" s="23">
        <v>156</v>
      </c>
      <c r="E723" s="31">
        <v>2.99</v>
      </c>
      <c r="F723" s="25">
        <v>466.44</v>
      </c>
      <c r="G723" s="26">
        <v>4006381355346</v>
      </c>
    </row>
    <row r="724" spans="1:7" ht="13.8">
      <c r="A724" s="20" t="s">
        <v>48</v>
      </c>
      <c r="B724" s="27" t="s">
        <v>949</v>
      </c>
      <c r="C724" s="28">
        <v>429334</v>
      </c>
      <c r="D724" s="23">
        <v>9</v>
      </c>
      <c r="E724" s="31">
        <v>8.24</v>
      </c>
      <c r="F724" s="25">
        <v>74.16</v>
      </c>
      <c r="G724" s="26">
        <v>4006381364354</v>
      </c>
    </row>
    <row r="725" spans="1:7" ht="13.8">
      <c r="A725" s="20" t="s">
        <v>48</v>
      </c>
      <c r="B725" s="27" t="s">
        <v>950</v>
      </c>
      <c r="C725" s="33">
        <v>429332</v>
      </c>
      <c r="D725" s="23">
        <v>13</v>
      </c>
      <c r="E725" s="34">
        <v>6.75</v>
      </c>
      <c r="F725" s="25">
        <v>87.75</v>
      </c>
      <c r="G725" s="26">
        <v>4006381472005</v>
      </c>
    </row>
    <row r="726" spans="1:7" ht="13.8">
      <c r="A726" s="20" t="s">
        <v>48</v>
      </c>
      <c r="B726" s="27" t="s">
        <v>951</v>
      </c>
      <c r="C726" s="35">
        <v>678571</v>
      </c>
      <c r="D726" s="23">
        <v>5</v>
      </c>
      <c r="E726" s="31">
        <v>5.09</v>
      </c>
      <c r="F726" s="25">
        <v>25.45</v>
      </c>
      <c r="G726" s="26">
        <v>4006381520195</v>
      </c>
    </row>
    <row r="727" spans="1:7" ht="13.8">
      <c r="A727" s="20" t="s">
        <v>48</v>
      </c>
      <c r="B727" s="27" t="s">
        <v>952</v>
      </c>
      <c r="C727" s="28">
        <v>460047</v>
      </c>
      <c r="D727" s="23">
        <v>36</v>
      </c>
      <c r="E727" s="31">
        <v>11.1</v>
      </c>
      <c r="F727" s="25">
        <v>399.6</v>
      </c>
      <c r="G727" s="26" t="s">
        <v>953</v>
      </c>
    </row>
    <row r="728" spans="1:7" ht="13.8">
      <c r="A728" s="20" t="s">
        <v>48</v>
      </c>
      <c r="B728" s="27" t="s">
        <v>954</v>
      </c>
      <c r="C728" s="28">
        <v>389199</v>
      </c>
      <c r="D728" s="23">
        <v>6</v>
      </c>
      <c r="E728" s="31">
        <v>4.87</v>
      </c>
      <c r="F728" s="25">
        <v>29.22</v>
      </c>
      <c r="G728" s="26">
        <v>4006381492867</v>
      </c>
    </row>
    <row r="729" spans="1:7" ht="13.8">
      <c r="A729" s="20" t="s">
        <v>48</v>
      </c>
      <c r="B729" s="27" t="s">
        <v>956</v>
      </c>
      <c r="C729" s="28">
        <v>47542</v>
      </c>
      <c r="D729" s="23">
        <v>17</v>
      </c>
      <c r="E729" s="31">
        <v>6.71</v>
      </c>
      <c r="F729" s="25">
        <v>114.07</v>
      </c>
      <c r="G729" s="26">
        <v>4006381215701</v>
      </c>
    </row>
    <row r="730" spans="1:7" ht="13.8">
      <c r="A730" s="20" t="s">
        <v>48</v>
      </c>
      <c r="B730" s="27" t="s">
        <v>958</v>
      </c>
      <c r="C730" s="28" t="s">
        <v>959</v>
      </c>
      <c r="D730" s="23">
        <v>114</v>
      </c>
      <c r="E730" s="31">
        <v>1.19</v>
      </c>
      <c r="F730" s="25">
        <v>135.66</v>
      </c>
      <c r="G730" s="26" t="s">
        <v>960</v>
      </c>
    </row>
    <row r="731" spans="1:7" ht="13.8">
      <c r="A731" s="20" t="s">
        <v>48</v>
      </c>
      <c r="B731" s="27" t="s">
        <v>961</v>
      </c>
      <c r="C731" s="28">
        <v>449187</v>
      </c>
      <c r="D731" s="23">
        <v>44</v>
      </c>
      <c r="E731" s="31">
        <v>14.32</v>
      </c>
      <c r="F731" s="25">
        <v>630.08000000000004</v>
      </c>
      <c r="G731" s="26">
        <v>4006381578059</v>
      </c>
    </row>
    <row r="732" spans="1:7" ht="13.8">
      <c r="A732" s="20" t="s">
        <v>48</v>
      </c>
      <c r="B732" s="27" t="s">
        <v>962</v>
      </c>
      <c r="C732" s="28">
        <v>460069</v>
      </c>
      <c r="D732" s="23">
        <v>59</v>
      </c>
      <c r="E732" s="31">
        <v>8.07</v>
      </c>
      <c r="F732" s="25">
        <v>476.13</v>
      </c>
      <c r="G732" s="26">
        <v>4006381590396</v>
      </c>
    </row>
    <row r="733" spans="1:7" ht="13.8">
      <c r="A733" s="20" t="s">
        <v>48</v>
      </c>
      <c r="B733" s="27" t="s">
        <v>963</v>
      </c>
      <c r="C733" s="28">
        <v>435940</v>
      </c>
      <c r="D733" s="23">
        <v>24</v>
      </c>
      <c r="E733" s="31">
        <v>10.83</v>
      </c>
      <c r="F733" s="25">
        <v>259.92</v>
      </c>
      <c r="G733" s="26">
        <v>4006381558204</v>
      </c>
    </row>
    <row r="734" spans="1:7" ht="13.8">
      <c r="A734" s="20" t="s">
        <v>48</v>
      </c>
      <c r="B734" s="37" t="s">
        <v>964</v>
      </c>
      <c r="C734" s="22"/>
      <c r="D734" s="23">
        <v>7</v>
      </c>
      <c r="E734" s="31">
        <v>19.55</v>
      </c>
      <c r="F734" s="25">
        <v>136.85</v>
      </c>
      <c r="G734" s="26">
        <v>4006381567411</v>
      </c>
    </row>
    <row r="735" spans="1:7" ht="13.8">
      <c r="A735" s="20" t="s">
        <v>48</v>
      </c>
      <c r="B735" s="27" t="s">
        <v>965</v>
      </c>
      <c r="C735" s="28">
        <v>481106</v>
      </c>
      <c r="D735" s="23">
        <v>3</v>
      </c>
      <c r="E735" s="31">
        <v>19.55</v>
      </c>
      <c r="F735" s="25">
        <v>58.65</v>
      </c>
      <c r="G735" s="26">
        <v>4006381609159</v>
      </c>
    </row>
    <row r="736" spans="1:7" ht="13.8">
      <c r="A736" s="20" t="s">
        <v>48</v>
      </c>
      <c r="B736" s="27" t="s">
        <v>966</v>
      </c>
      <c r="C736" s="28"/>
      <c r="D736" s="23">
        <v>4</v>
      </c>
      <c r="E736" s="31">
        <v>70.989999999999995</v>
      </c>
      <c r="F736" s="25">
        <v>283.95999999999998</v>
      </c>
      <c r="G736" s="26">
        <v>4006381609715</v>
      </c>
    </row>
    <row r="737" spans="1:7" ht="13.8">
      <c r="A737" s="20" t="s">
        <v>48</v>
      </c>
      <c r="B737" s="27" t="s">
        <v>967</v>
      </c>
      <c r="C737" s="28">
        <v>470549</v>
      </c>
      <c r="D737" s="23">
        <v>14</v>
      </c>
      <c r="E737" s="31">
        <v>13.99</v>
      </c>
      <c r="F737" s="25">
        <v>195.86</v>
      </c>
      <c r="G737" s="26">
        <v>4006381607124</v>
      </c>
    </row>
    <row r="738" spans="1:7" ht="13.8">
      <c r="A738" s="20" t="s">
        <v>48</v>
      </c>
      <c r="B738" s="27" t="s">
        <v>968</v>
      </c>
      <c r="C738" s="28"/>
      <c r="D738" s="23">
        <v>7</v>
      </c>
      <c r="E738" s="31">
        <v>15.99</v>
      </c>
      <c r="F738" s="25">
        <v>111.93</v>
      </c>
      <c r="G738" s="26">
        <v>4006381595087</v>
      </c>
    </row>
    <row r="739" spans="1:7" ht="13.8">
      <c r="A739" s="20" t="s">
        <v>48</v>
      </c>
      <c r="B739" s="27" t="s">
        <v>969</v>
      </c>
      <c r="C739" s="28">
        <v>460009</v>
      </c>
      <c r="D739" s="23">
        <v>22</v>
      </c>
      <c r="E739" s="31">
        <v>6.99</v>
      </c>
      <c r="F739" s="25">
        <v>153.78</v>
      </c>
      <c r="G739" s="26">
        <v>4006381490672</v>
      </c>
    </row>
    <row r="740" spans="1:7" ht="13.8">
      <c r="A740" s="20" t="s">
        <v>48</v>
      </c>
      <c r="B740" s="27" t="s">
        <v>970</v>
      </c>
      <c r="C740" s="28">
        <v>353435</v>
      </c>
      <c r="D740" s="23">
        <v>18</v>
      </c>
      <c r="E740" s="31">
        <v>1.57</v>
      </c>
      <c r="F740" s="25">
        <v>28.26</v>
      </c>
      <c r="G740" s="26">
        <v>4006381115575</v>
      </c>
    </row>
    <row r="741" spans="1:7" ht="13.8">
      <c r="A741" s="20" t="s">
        <v>48</v>
      </c>
      <c r="B741" s="27" t="s">
        <v>971</v>
      </c>
      <c r="C741" s="28">
        <v>791005</v>
      </c>
      <c r="D741" s="23">
        <v>17</v>
      </c>
      <c r="E741" s="31">
        <v>0.95</v>
      </c>
      <c r="F741" s="25">
        <v>16.149999999999999</v>
      </c>
      <c r="G741" s="26">
        <v>4006381105279</v>
      </c>
    </row>
    <row r="742" spans="1:7" ht="13.8">
      <c r="A742" s="20" t="s">
        <v>48</v>
      </c>
      <c r="B742" s="27" t="s">
        <v>974</v>
      </c>
      <c r="C742" s="28"/>
      <c r="D742" s="23">
        <v>11</v>
      </c>
      <c r="E742" s="31">
        <v>2.4</v>
      </c>
      <c r="F742" s="25">
        <v>26.4</v>
      </c>
      <c r="G742" s="26">
        <v>4006381136396</v>
      </c>
    </row>
    <row r="743" spans="1:7" ht="13.8">
      <c r="A743" s="20" t="s">
        <v>48</v>
      </c>
      <c r="B743" s="37" t="s">
        <v>975</v>
      </c>
      <c r="C743" s="22">
        <v>389199</v>
      </c>
      <c r="D743" s="23">
        <v>4</v>
      </c>
      <c r="E743" s="31">
        <v>4.87</v>
      </c>
      <c r="F743" s="25">
        <v>19.48</v>
      </c>
      <c r="G743" s="26">
        <v>4006381492867</v>
      </c>
    </row>
    <row r="744" spans="1:7" ht="13.8">
      <c r="A744" s="20" t="s">
        <v>48</v>
      </c>
      <c r="B744" s="27" t="s">
        <v>976</v>
      </c>
      <c r="C744" s="28">
        <v>408300</v>
      </c>
      <c r="D744" s="23">
        <v>7</v>
      </c>
      <c r="E744" s="31">
        <v>5.09</v>
      </c>
      <c r="F744" s="25">
        <v>35.630000000000003</v>
      </c>
      <c r="G744" s="26">
        <v>4006831527422</v>
      </c>
    </row>
    <row r="745" spans="1:7" ht="13.8">
      <c r="A745" s="20" t="s">
        <v>48</v>
      </c>
      <c r="B745" s="27" t="s">
        <v>977</v>
      </c>
      <c r="C745" s="28">
        <v>380033</v>
      </c>
      <c r="D745" s="23">
        <v>8</v>
      </c>
      <c r="E745" s="31">
        <v>1.39</v>
      </c>
      <c r="F745" s="25">
        <v>11.12</v>
      </c>
      <c r="G745" s="26">
        <v>4006381503419</v>
      </c>
    </row>
    <row r="746" spans="1:7" ht="13.8">
      <c r="A746" s="20" t="s">
        <v>48</v>
      </c>
      <c r="B746" s="27" t="s">
        <v>978</v>
      </c>
      <c r="C746" s="28"/>
      <c r="D746" s="23">
        <v>15</v>
      </c>
      <c r="E746" s="31">
        <v>0.95</v>
      </c>
      <c r="F746" s="25">
        <v>14.25</v>
      </c>
      <c r="G746" s="26">
        <v>4006381333948</v>
      </c>
    </row>
    <row r="747" spans="1:7" ht="13.8">
      <c r="A747" s="20" t="s">
        <v>48</v>
      </c>
      <c r="B747" s="27" t="s">
        <v>979</v>
      </c>
      <c r="C747" s="28">
        <v>302740</v>
      </c>
      <c r="D747" s="23">
        <v>6</v>
      </c>
      <c r="E747" s="31">
        <v>2.35</v>
      </c>
      <c r="F747" s="25">
        <v>14.1</v>
      </c>
      <c r="G747" s="26">
        <v>4006381115452</v>
      </c>
    </row>
    <row r="748" spans="1:7" ht="13.8">
      <c r="A748" s="20" t="s">
        <v>48</v>
      </c>
      <c r="B748" s="27" t="s">
        <v>980</v>
      </c>
      <c r="C748" s="28">
        <v>229803</v>
      </c>
      <c r="D748" s="23">
        <v>7</v>
      </c>
      <c r="E748" s="31">
        <v>18.100000000000001</v>
      </c>
      <c r="F748" s="25">
        <v>126.7</v>
      </c>
      <c r="G748" s="26">
        <v>4006381352222</v>
      </c>
    </row>
    <row r="749" spans="1:7" ht="13.8">
      <c r="A749" s="20" t="s">
        <v>48</v>
      </c>
      <c r="B749" s="27" t="s">
        <v>981</v>
      </c>
      <c r="C749" s="28"/>
      <c r="D749" s="23">
        <v>7</v>
      </c>
      <c r="E749" s="31">
        <v>3.57</v>
      </c>
      <c r="F749" s="25">
        <v>24.99</v>
      </c>
      <c r="G749" s="26">
        <v>4006381191982</v>
      </c>
    </row>
    <row r="750" spans="1:7" ht="13.8">
      <c r="A750" s="20" t="s">
        <v>48</v>
      </c>
      <c r="B750" s="27" t="s">
        <v>982</v>
      </c>
      <c r="C750" s="28">
        <v>535718</v>
      </c>
      <c r="D750" s="23">
        <v>12</v>
      </c>
      <c r="E750" s="31">
        <v>6.4</v>
      </c>
      <c r="F750" s="25">
        <v>76.8</v>
      </c>
      <c r="G750" s="26">
        <v>4006381134910</v>
      </c>
    </row>
    <row r="751" spans="1:7" ht="13.8">
      <c r="A751" s="20" t="s">
        <v>48</v>
      </c>
      <c r="B751" s="27" t="s">
        <v>983</v>
      </c>
      <c r="C751" s="28"/>
      <c r="D751" s="23">
        <v>5</v>
      </c>
      <c r="E751" s="31">
        <v>6.4</v>
      </c>
      <c r="F751" s="25">
        <v>32</v>
      </c>
      <c r="G751" s="26">
        <v>4006381215695</v>
      </c>
    </row>
    <row r="752" spans="1:7" ht="13.8">
      <c r="A752" s="20" t="s">
        <v>48</v>
      </c>
      <c r="B752" s="27" t="s">
        <v>984</v>
      </c>
      <c r="C752" s="28"/>
      <c r="D752" s="23">
        <v>5</v>
      </c>
      <c r="E752" s="31">
        <v>10.83</v>
      </c>
      <c r="F752" s="25">
        <v>54.15</v>
      </c>
      <c r="G752" s="26">
        <v>4006381215718</v>
      </c>
    </row>
    <row r="753" spans="1:7" ht="13.8">
      <c r="A753" s="20" t="s">
        <v>48</v>
      </c>
      <c r="B753" s="27" t="s">
        <v>985</v>
      </c>
      <c r="C753" s="28"/>
      <c r="D753" s="23">
        <v>108</v>
      </c>
      <c r="E753" s="31">
        <v>3.85</v>
      </c>
      <c r="F753" s="25">
        <v>415.8</v>
      </c>
      <c r="G753" s="26">
        <v>4006381494700</v>
      </c>
    </row>
    <row r="754" spans="1:7" ht="13.8">
      <c r="A754" s="20" t="s">
        <v>48</v>
      </c>
      <c r="B754" s="27" t="s">
        <v>987</v>
      </c>
      <c r="C754" s="28"/>
      <c r="D754" s="23">
        <v>3</v>
      </c>
      <c r="E754" s="31">
        <v>1.56</v>
      </c>
      <c r="F754" s="25">
        <v>4.68</v>
      </c>
      <c r="G754" s="26">
        <v>4006381115322</v>
      </c>
    </row>
    <row r="755" spans="1:7" ht="13.8">
      <c r="A755" s="20" t="s">
        <v>48</v>
      </c>
      <c r="B755" s="37" t="s">
        <v>979</v>
      </c>
      <c r="C755" s="22">
        <v>302759</v>
      </c>
      <c r="D755" s="23">
        <v>33</v>
      </c>
      <c r="E755" s="31">
        <v>2.35</v>
      </c>
      <c r="F755" s="25">
        <v>77.55</v>
      </c>
      <c r="G755" s="26">
        <v>4006381115469</v>
      </c>
    </row>
    <row r="756" spans="1:7" ht="13.8">
      <c r="A756" s="20" t="s">
        <v>48</v>
      </c>
      <c r="B756" s="27" t="s">
        <v>989</v>
      </c>
      <c r="C756" s="28"/>
      <c r="D756" s="23">
        <v>1</v>
      </c>
      <c r="E756" s="31">
        <v>33.409999999999997</v>
      </c>
      <c r="F756" s="25">
        <v>33.409999999999997</v>
      </c>
      <c r="G756" s="26">
        <v>4006381582971</v>
      </c>
    </row>
    <row r="757" spans="1:7" ht="13.8">
      <c r="A757" s="20" t="s">
        <v>48</v>
      </c>
      <c r="B757" s="27" t="s">
        <v>990</v>
      </c>
      <c r="C757" s="28">
        <v>451533</v>
      </c>
      <c r="D757" s="23">
        <v>1</v>
      </c>
      <c r="E757" s="31">
        <v>13.99</v>
      </c>
      <c r="F757" s="25">
        <v>13.99</v>
      </c>
      <c r="G757" s="26">
        <v>4006381577816</v>
      </c>
    </row>
    <row r="758" spans="1:7" ht="13.8">
      <c r="A758" s="20" t="s">
        <v>48</v>
      </c>
      <c r="B758" s="27" t="s">
        <v>991</v>
      </c>
      <c r="C758" s="28">
        <v>481105</v>
      </c>
      <c r="D758" s="23">
        <v>1</v>
      </c>
      <c r="E758" s="31">
        <v>29.03</v>
      </c>
      <c r="F758" s="31">
        <v>29.03</v>
      </c>
      <c r="G758" s="26">
        <v>4006381618854</v>
      </c>
    </row>
    <row r="759" spans="1:7" ht="13.8">
      <c r="A759" s="20" t="s">
        <v>48</v>
      </c>
      <c r="B759" s="73" t="s">
        <v>992</v>
      </c>
      <c r="C759" s="74"/>
      <c r="D759" s="23">
        <v>6</v>
      </c>
      <c r="E759" s="34">
        <v>0.9</v>
      </c>
      <c r="F759" s="31">
        <v>5.4</v>
      </c>
      <c r="G759" s="26">
        <v>4006381320122</v>
      </c>
    </row>
    <row r="760" spans="1:7" ht="13.8">
      <c r="A760" s="20" t="s">
        <v>48</v>
      </c>
      <c r="B760" s="37" t="s">
        <v>993</v>
      </c>
      <c r="C760" s="48" t="s">
        <v>994</v>
      </c>
      <c r="D760" s="23">
        <v>17</v>
      </c>
      <c r="E760" s="31">
        <v>1.89</v>
      </c>
      <c r="F760" s="31">
        <v>32.130000000000003</v>
      </c>
      <c r="G760" s="26">
        <v>4006381436618</v>
      </c>
    </row>
    <row r="761" spans="1:7" ht="13.8">
      <c r="A761" s="20" t="s">
        <v>48</v>
      </c>
      <c r="B761" s="37" t="s">
        <v>995</v>
      </c>
      <c r="C761" s="48"/>
      <c r="D761" s="23">
        <v>8</v>
      </c>
      <c r="E761" s="31">
        <v>5.09</v>
      </c>
      <c r="F761" s="31">
        <v>40.72</v>
      </c>
      <c r="G761" s="26">
        <v>4006381601184</v>
      </c>
    </row>
    <row r="762" spans="1:7" ht="13.8">
      <c r="A762" s="48" t="s">
        <v>51</v>
      </c>
      <c r="B762" s="48" t="s">
        <v>996</v>
      </c>
      <c r="C762" s="48">
        <v>480874</v>
      </c>
      <c r="D762" s="39">
        <v>27</v>
      </c>
      <c r="E762" s="31">
        <v>4.3499999999999996</v>
      </c>
      <c r="F762" s="31">
        <v>117.45</v>
      </c>
      <c r="G762" s="26">
        <v>3701254704997</v>
      </c>
    </row>
    <row r="763" spans="1:7" ht="13.8">
      <c r="A763" s="48" t="s">
        <v>51</v>
      </c>
      <c r="B763" s="48" t="s">
        <v>997</v>
      </c>
      <c r="C763" s="48">
        <v>215953</v>
      </c>
      <c r="D763" s="39">
        <v>23</v>
      </c>
      <c r="E763" s="31">
        <v>1.79</v>
      </c>
      <c r="F763" s="31">
        <v>41.17</v>
      </c>
      <c r="G763" s="26">
        <v>3701254705259</v>
      </c>
    </row>
    <row r="764" spans="1:7" ht="13.8">
      <c r="A764" s="48" t="s">
        <v>51</v>
      </c>
      <c r="B764" s="48" t="s">
        <v>998</v>
      </c>
      <c r="C764" s="48">
        <v>900486</v>
      </c>
      <c r="D764" s="39">
        <v>9</v>
      </c>
      <c r="E764" s="31">
        <v>4.49</v>
      </c>
      <c r="F764" s="31">
        <v>40.409999999999997</v>
      </c>
      <c r="G764" s="26">
        <v>3700092236871</v>
      </c>
    </row>
    <row r="765" spans="1:7" ht="13.8">
      <c r="A765" s="48" t="s">
        <v>51</v>
      </c>
      <c r="B765" s="48" t="s">
        <v>999</v>
      </c>
      <c r="C765" s="48">
        <v>478359</v>
      </c>
      <c r="D765" s="39">
        <v>25</v>
      </c>
      <c r="E765" s="31">
        <v>3.24</v>
      </c>
      <c r="F765" s="31">
        <v>81</v>
      </c>
      <c r="G765" s="26">
        <v>3701254705556</v>
      </c>
    </row>
    <row r="766" spans="1:7" ht="13.8">
      <c r="A766" s="48" t="s">
        <v>51</v>
      </c>
      <c r="B766" s="48" t="s">
        <v>1000</v>
      </c>
      <c r="C766" s="48">
        <v>679275</v>
      </c>
      <c r="D766" s="39">
        <v>47</v>
      </c>
      <c r="E766" s="31">
        <v>1.99</v>
      </c>
      <c r="F766" s="31">
        <v>93.53</v>
      </c>
      <c r="G766" s="26">
        <v>3701257406805</v>
      </c>
    </row>
    <row r="767" spans="1:7" ht="13.8">
      <c r="A767" s="48" t="s">
        <v>51</v>
      </c>
      <c r="B767" s="48" t="s">
        <v>1003</v>
      </c>
      <c r="C767" s="48">
        <v>416049</v>
      </c>
      <c r="D767" s="39">
        <v>13</v>
      </c>
      <c r="E767" s="31">
        <v>3.92</v>
      </c>
      <c r="F767" s="31">
        <v>50.96</v>
      </c>
      <c r="G767" s="26">
        <v>3701254706782</v>
      </c>
    </row>
    <row r="768" spans="1:7" ht="13.8">
      <c r="A768" s="48" t="s">
        <v>51</v>
      </c>
      <c r="B768" s="48" t="s">
        <v>1004</v>
      </c>
      <c r="C768" s="48">
        <v>467514</v>
      </c>
      <c r="D768" s="39">
        <v>8</v>
      </c>
      <c r="E768" s="31">
        <v>3.95</v>
      </c>
      <c r="F768" s="31">
        <v>31.6</v>
      </c>
      <c r="G768" s="26">
        <v>3701254705457</v>
      </c>
    </row>
    <row r="769" spans="1:7" ht="13.8">
      <c r="A769" s="48" t="s">
        <v>51</v>
      </c>
      <c r="B769" s="48" t="s">
        <v>1005</v>
      </c>
      <c r="C769" s="48"/>
      <c r="D769" s="39">
        <v>21</v>
      </c>
      <c r="E769" s="31">
        <v>1.79</v>
      </c>
      <c r="F769" s="31">
        <v>37.590000000000003</v>
      </c>
      <c r="G769" s="26">
        <v>3701254703880</v>
      </c>
    </row>
    <row r="770" spans="1:7" ht="13.8">
      <c r="A770" s="48" t="s">
        <v>51</v>
      </c>
      <c r="B770" s="48" t="s">
        <v>1006</v>
      </c>
      <c r="C770" s="48">
        <v>385810</v>
      </c>
      <c r="D770" s="39">
        <v>8</v>
      </c>
      <c r="E770" s="31">
        <v>15.32</v>
      </c>
      <c r="F770" s="31">
        <v>122.56</v>
      </c>
      <c r="G770" s="26">
        <v>3701254709707</v>
      </c>
    </row>
    <row r="771" spans="1:7" ht="13.8">
      <c r="A771" s="48" t="s">
        <v>51</v>
      </c>
      <c r="B771" s="48" t="s">
        <v>1007</v>
      </c>
      <c r="C771" s="48">
        <v>131628</v>
      </c>
      <c r="D771" s="39">
        <v>72</v>
      </c>
      <c r="E771" s="31">
        <v>1.82</v>
      </c>
      <c r="F771" s="31">
        <v>131.04</v>
      </c>
      <c r="G771" s="26">
        <v>3701254713247</v>
      </c>
    </row>
    <row r="772" spans="1:7" ht="13.8">
      <c r="A772" s="48" t="s">
        <v>51</v>
      </c>
      <c r="B772" s="48" t="s">
        <v>1008</v>
      </c>
      <c r="C772" s="48">
        <v>343138</v>
      </c>
      <c r="D772" s="39">
        <v>15</v>
      </c>
      <c r="E772" s="31">
        <v>2.39</v>
      </c>
      <c r="F772" s="31">
        <v>35.85</v>
      </c>
      <c r="G772" s="26">
        <v>3701254706065</v>
      </c>
    </row>
    <row r="773" spans="1:7" ht="13.8">
      <c r="A773" s="48" t="s">
        <v>51</v>
      </c>
      <c r="B773" s="48" t="s">
        <v>1009</v>
      </c>
      <c r="C773" s="48">
        <v>382137</v>
      </c>
      <c r="D773" s="39">
        <v>6</v>
      </c>
      <c r="E773" s="31">
        <v>1.51</v>
      </c>
      <c r="F773" s="31">
        <v>9.06</v>
      </c>
      <c r="G773" s="26">
        <v>3701254704986</v>
      </c>
    </row>
    <row r="774" spans="1:7" ht="13.8">
      <c r="A774" s="48" t="s">
        <v>51</v>
      </c>
      <c r="B774" s="48" t="s">
        <v>1009</v>
      </c>
      <c r="C774" s="48">
        <v>382145</v>
      </c>
      <c r="D774" s="39">
        <v>3</v>
      </c>
      <c r="E774" s="31">
        <v>1.99</v>
      </c>
      <c r="F774" s="31">
        <v>5.97</v>
      </c>
      <c r="G774" s="26">
        <v>3701254704948</v>
      </c>
    </row>
    <row r="775" spans="1:7" ht="13.8">
      <c r="A775" s="48" t="s">
        <v>51</v>
      </c>
      <c r="B775" s="48" t="s">
        <v>1010</v>
      </c>
      <c r="C775" s="48">
        <v>467508</v>
      </c>
      <c r="D775" s="39">
        <v>8</v>
      </c>
      <c r="E775" s="31">
        <v>3.55</v>
      </c>
      <c r="F775" s="31">
        <v>28.4</v>
      </c>
      <c r="G775" s="26">
        <v>37012564709301</v>
      </c>
    </row>
    <row r="776" spans="1:7" ht="13.8">
      <c r="A776" s="48" t="s">
        <v>51</v>
      </c>
      <c r="B776" s="48" t="s">
        <v>1011</v>
      </c>
      <c r="C776" s="48" t="s">
        <v>1012</v>
      </c>
      <c r="D776" s="39">
        <v>21</v>
      </c>
      <c r="E776" s="31">
        <v>2.99</v>
      </c>
      <c r="F776" s="31">
        <v>62.79</v>
      </c>
      <c r="G776" s="26">
        <v>3701254706713</v>
      </c>
    </row>
    <row r="777" spans="1:7" ht="13.8">
      <c r="A777" s="48" t="s">
        <v>51</v>
      </c>
      <c r="B777" s="48" t="s">
        <v>1013</v>
      </c>
      <c r="C777" s="48">
        <v>303605</v>
      </c>
      <c r="D777" s="39">
        <v>9</v>
      </c>
      <c r="E777" s="31">
        <v>12.12</v>
      </c>
      <c r="F777" s="31">
        <v>109.08</v>
      </c>
      <c r="G777" s="26">
        <v>3701254715616</v>
      </c>
    </row>
    <row r="778" spans="1:7" ht="13.8">
      <c r="A778" s="48" t="s">
        <v>51</v>
      </c>
      <c r="B778" s="48" t="s">
        <v>1014</v>
      </c>
      <c r="C778" s="48">
        <v>155228</v>
      </c>
      <c r="D778" s="39">
        <v>1</v>
      </c>
      <c r="E778" s="31">
        <v>1.0900000000000001</v>
      </c>
      <c r="F778" s="31">
        <v>1.0900000000000001</v>
      </c>
      <c r="G778" s="26">
        <v>3701254702579</v>
      </c>
    </row>
    <row r="779" spans="1:7" ht="13.8">
      <c r="A779" s="48" t="s">
        <v>51</v>
      </c>
      <c r="B779" s="48" t="s">
        <v>1016</v>
      </c>
      <c r="C779" s="48">
        <v>284064</v>
      </c>
      <c r="D779" s="39">
        <v>18</v>
      </c>
      <c r="E779" s="31">
        <v>1.89</v>
      </c>
      <c r="F779" s="31">
        <v>34.020000000000003</v>
      </c>
      <c r="G779" s="26">
        <v>3701254703316</v>
      </c>
    </row>
    <row r="780" spans="1:7" ht="13.8">
      <c r="A780" s="48" t="s">
        <v>51</v>
      </c>
      <c r="B780" s="48" t="s">
        <v>1018</v>
      </c>
      <c r="C780" s="48">
        <v>313307</v>
      </c>
      <c r="D780" s="39">
        <v>29</v>
      </c>
      <c r="E780" s="31">
        <v>28.41</v>
      </c>
      <c r="F780" s="31">
        <v>823.89</v>
      </c>
      <c r="G780" s="26">
        <v>3701254709004</v>
      </c>
    </row>
    <row r="781" spans="1:7" ht="13.8">
      <c r="A781" s="48" t="s">
        <v>51</v>
      </c>
      <c r="B781" s="48" t="s">
        <v>1019</v>
      </c>
      <c r="C781" s="48">
        <v>259545</v>
      </c>
      <c r="D781" s="39">
        <v>12</v>
      </c>
      <c r="E781" s="31">
        <v>2.33</v>
      </c>
      <c r="F781" s="31">
        <v>27.96</v>
      </c>
      <c r="G781" s="26">
        <v>3701254705440</v>
      </c>
    </row>
    <row r="782" spans="1:7" ht="13.8">
      <c r="A782" s="48" t="s">
        <v>51</v>
      </c>
      <c r="B782" s="48" t="s">
        <v>1020</v>
      </c>
      <c r="C782" s="48">
        <v>313311</v>
      </c>
      <c r="D782" s="39">
        <v>15</v>
      </c>
      <c r="E782" s="31">
        <v>1.94</v>
      </c>
      <c r="F782" s="31">
        <v>29.1</v>
      </c>
      <c r="G782" s="26">
        <v>3701254707314</v>
      </c>
    </row>
    <row r="783" spans="1:7" ht="13.8">
      <c r="A783" s="48" t="s">
        <v>51</v>
      </c>
      <c r="B783" s="48" t="s">
        <v>1021</v>
      </c>
      <c r="C783" s="48">
        <v>259537</v>
      </c>
      <c r="D783" s="39">
        <v>10</v>
      </c>
      <c r="E783" s="31">
        <v>6.75</v>
      </c>
      <c r="F783" s="31">
        <v>67.5</v>
      </c>
      <c r="G783" s="26">
        <v>3701254705280</v>
      </c>
    </row>
    <row r="784" spans="1:7" ht="13.8">
      <c r="A784" s="48" t="s">
        <v>51</v>
      </c>
      <c r="B784" s="48" t="s">
        <v>1022</v>
      </c>
      <c r="C784" s="48">
        <v>284056</v>
      </c>
      <c r="D784" s="39">
        <v>9</v>
      </c>
      <c r="E784" s="31">
        <v>1.21</v>
      </c>
      <c r="F784" s="31">
        <v>10.89</v>
      </c>
      <c r="G784" s="26">
        <v>3701254703309</v>
      </c>
    </row>
    <row r="785" spans="1:7" ht="13.8">
      <c r="A785" s="48" t="s">
        <v>51</v>
      </c>
      <c r="B785" s="48" t="s">
        <v>1023</v>
      </c>
      <c r="C785" s="48">
        <v>382153</v>
      </c>
      <c r="D785" s="39">
        <v>12</v>
      </c>
      <c r="E785" s="31">
        <v>2.25</v>
      </c>
      <c r="F785" s="31">
        <v>27</v>
      </c>
      <c r="G785" s="26">
        <v>3701254704924</v>
      </c>
    </row>
    <row r="786" spans="1:7" ht="13.8">
      <c r="A786" s="48" t="s">
        <v>51</v>
      </c>
      <c r="B786" s="48" t="s">
        <v>1024</v>
      </c>
      <c r="C786" s="48">
        <v>296859</v>
      </c>
      <c r="D786" s="39">
        <v>1</v>
      </c>
      <c r="E786" s="31">
        <v>1.62</v>
      </c>
      <c r="F786" s="31">
        <v>1.62</v>
      </c>
      <c r="G786" s="26">
        <v>3701254705327</v>
      </c>
    </row>
    <row r="787" spans="1:7" ht="13.8">
      <c r="A787" s="48" t="s">
        <v>51</v>
      </c>
      <c r="B787" s="48" t="s">
        <v>1025</v>
      </c>
      <c r="C787" s="48" t="s">
        <v>1026</v>
      </c>
      <c r="D787" s="39">
        <v>4</v>
      </c>
      <c r="E787" s="31">
        <v>3.25</v>
      </c>
      <c r="F787" s="31">
        <v>13</v>
      </c>
      <c r="G787" s="26">
        <v>3701254705365</v>
      </c>
    </row>
    <row r="788" spans="1:7" ht="13.8">
      <c r="A788" s="48" t="s">
        <v>51</v>
      </c>
      <c r="B788" s="48" t="s">
        <v>1027</v>
      </c>
      <c r="C788" s="48" t="s">
        <v>1028</v>
      </c>
      <c r="D788" s="39">
        <v>1</v>
      </c>
      <c r="E788" s="31">
        <v>1.85</v>
      </c>
      <c r="F788" s="31">
        <v>1.85</v>
      </c>
      <c r="G788" s="26">
        <v>3701254705341</v>
      </c>
    </row>
    <row r="789" spans="1:7" ht="13.8">
      <c r="A789" s="48" t="s">
        <v>51</v>
      </c>
      <c r="B789" s="48" t="s">
        <v>1029</v>
      </c>
      <c r="C789" s="48" t="s">
        <v>1030</v>
      </c>
      <c r="D789" s="39">
        <v>8</v>
      </c>
      <c r="E789" s="31">
        <v>1.76</v>
      </c>
      <c r="F789" s="31">
        <v>14.08</v>
      </c>
      <c r="G789" s="26">
        <v>3701254709010</v>
      </c>
    </row>
    <row r="790" spans="1:7" ht="13.8">
      <c r="A790" s="48" t="s">
        <v>51</v>
      </c>
      <c r="B790" s="48" t="s">
        <v>1033</v>
      </c>
      <c r="C790" s="48" t="s">
        <v>1034</v>
      </c>
      <c r="D790" s="39">
        <v>4</v>
      </c>
      <c r="E790" s="31">
        <v>4.96</v>
      </c>
      <c r="F790" s="31">
        <v>19.84</v>
      </c>
      <c r="G790" s="26">
        <v>3701254705501</v>
      </c>
    </row>
    <row r="791" spans="1:7" ht="13.8">
      <c r="A791" s="48" t="s">
        <v>51</v>
      </c>
      <c r="B791" s="48" t="s">
        <v>1035</v>
      </c>
      <c r="C791" s="48">
        <v>459776</v>
      </c>
      <c r="D791" s="39">
        <v>18</v>
      </c>
      <c r="E791" s="31">
        <v>2.6</v>
      </c>
      <c r="F791" s="31">
        <v>46.8</v>
      </c>
      <c r="G791" s="26">
        <v>3701254700117</v>
      </c>
    </row>
    <row r="792" spans="1:7" ht="13.8">
      <c r="A792" s="48" t="s">
        <v>51</v>
      </c>
      <c r="B792" s="48" t="s">
        <v>1036</v>
      </c>
      <c r="C792" s="48">
        <v>539221</v>
      </c>
      <c r="D792" s="39">
        <v>11</v>
      </c>
      <c r="E792" s="31">
        <v>5.49</v>
      </c>
      <c r="F792" s="31">
        <v>60.39</v>
      </c>
      <c r="G792" s="26">
        <v>3701254705129</v>
      </c>
    </row>
    <row r="793" spans="1:7" ht="13.8">
      <c r="A793" s="48" t="s">
        <v>51</v>
      </c>
      <c r="B793" s="48" t="s">
        <v>1037</v>
      </c>
      <c r="C793" s="48" t="s">
        <v>1038</v>
      </c>
      <c r="D793" s="39">
        <v>1</v>
      </c>
      <c r="E793" s="31">
        <v>1.99</v>
      </c>
      <c r="F793" s="31">
        <v>1.99</v>
      </c>
      <c r="G793" s="26">
        <v>3701254708656</v>
      </c>
    </row>
    <row r="794" spans="1:7" ht="13.8">
      <c r="A794" s="48" t="s">
        <v>51</v>
      </c>
      <c r="B794" s="48" t="s">
        <v>1039</v>
      </c>
      <c r="C794" s="48">
        <v>450759</v>
      </c>
      <c r="D794" s="39">
        <v>28</v>
      </c>
      <c r="E794" s="31">
        <v>4.08</v>
      </c>
      <c r="F794" s="31">
        <v>114.24</v>
      </c>
      <c r="G794" s="26">
        <v>3701254709561</v>
      </c>
    </row>
    <row r="795" spans="1:7" ht="13.8">
      <c r="A795" s="48" t="s">
        <v>51</v>
      </c>
      <c r="B795" s="48" t="s">
        <v>1040</v>
      </c>
      <c r="C795" s="48">
        <v>467513</v>
      </c>
      <c r="D795" s="39">
        <v>16</v>
      </c>
      <c r="E795" s="31">
        <v>3.95</v>
      </c>
      <c r="F795" s="31">
        <v>63.2</v>
      </c>
      <c r="G795" s="26">
        <v>3701254703606</v>
      </c>
    </row>
    <row r="796" spans="1:7" ht="13.8">
      <c r="A796" s="48" t="s">
        <v>51</v>
      </c>
      <c r="B796" s="48" t="s">
        <v>1041</v>
      </c>
      <c r="C796" s="48">
        <v>539213</v>
      </c>
      <c r="D796" s="39">
        <v>10</v>
      </c>
      <c r="E796" s="31">
        <v>7.49</v>
      </c>
      <c r="F796" s="31">
        <v>74.900000000000006</v>
      </c>
      <c r="G796" s="26">
        <v>3701254700575</v>
      </c>
    </row>
    <row r="797" spans="1:7" ht="13.8">
      <c r="A797" s="48" t="s">
        <v>51</v>
      </c>
      <c r="B797" s="48" t="s">
        <v>1042</v>
      </c>
      <c r="C797" s="48">
        <v>562362</v>
      </c>
      <c r="D797" s="39">
        <v>28</v>
      </c>
      <c r="E797" s="31">
        <v>16.63</v>
      </c>
      <c r="F797" s="31">
        <v>465.64</v>
      </c>
      <c r="G797" s="26">
        <v>3701254700407</v>
      </c>
    </row>
    <row r="798" spans="1:7" ht="13.8">
      <c r="A798" s="48" t="s">
        <v>51</v>
      </c>
      <c r="B798" s="48" t="s">
        <v>1043</v>
      </c>
      <c r="C798" s="48">
        <v>467512</v>
      </c>
      <c r="D798" s="39">
        <v>9</v>
      </c>
      <c r="E798" s="31">
        <v>1.82</v>
      </c>
      <c r="F798" s="31">
        <v>16.38</v>
      </c>
      <c r="G798" s="26">
        <v>3701254707673</v>
      </c>
    </row>
    <row r="799" spans="1:7" ht="13.8">
      <c r="A799" s="48" t="s">
        <v>51</v>
      </c>
      <c r="B799" s="48" t="s">
        <v>1044</v>
      </c>
      <c r="C799" s="48" t="s">
        <v>1045</v>
      </c>
      <c r="D799" s="39">
        <v>1</v>
      </c>
      <c r="E799" s="31">
        <v>2.02</v>
      </c>
      <c r="F799" s="31">
        <v>2.02</v>
      </c>
      <c r="G799" s="26">
        <v>3701254703668</v>
      </c>
    </row>
    <row r="800" spans="1:7" ht="13.8">
      <c r="A800" s="48" t="s">
        <v>51</v>
      </c>
      <c r="B800" s="48" t="s">
        <v>1046</v>
      </c>
      <c r="C800" s="48">
        <v>464801</v>
      </c>
      <c r="D800" s="39">
        <v>2</v>
      </c>
      <c r="E800" s="31">
        <v>0.89</v>
      </c>
      <c r="F800" s="31">
        <v>1.78</v>
      </c>
      <c r="G800" s="26">
        <v>3701254720979</v>
      </c>
    </row>
    <row r="801" spans="1:7" ht="13.8">
      <c r="A801" s="48" t="s">
        <v>51</v>
      </c>
      <c r="B801" s="48" t="s">
        <v>1047</v>
      </c>
      <c r="C801" s="48">
        <v>467509</v>
      </c>
      <c r="D801" s="39">
        <v>16</v>
      </c>
      <c r="E801" s="31">
        <v>4.96</v>
      </c>
      <c r="F801" s="31">
        <v>79.36</v>
      </c>
      <c r="G801" s="26">
        <v>3701254705495</v>
      </c>
    </row>
    <row r="802" spans="1:7" ht="13.8">
      <c r="A802" s="48" t="s">
        <v>51</v>
      </c>
      <c r="B802" s="48" t="s">
        <v>1050</v>
      </c>
      <c r="C802" s="48">
        <v>201795</v>
      </c>
      <c r="D802" s="39">
        <v>24</v>
      </c>
      <c r="E802" s="31">
        <v>2.64</v>
      </c>
      <c r="F802" s="31">
        <v>63.36</v>
      </c>
      <c r="G802" s="26">
        <v>3701254707284</v>
      </c>
    </row>
    <row r="803" spans="1:7" ht="13.8">
      <c r="A803" s="48" t="s">
        <v>51</v>
      </c>
      <c r="B803" s="48" t="s">
        <v>1051</v>
      </c>
      <c r="C803" s="48">
        <v>259414</v>
      </c>
      <c r="D803" s="39">
        <v>5</v>
      </c>
      <c r="E803" s="31">
        <v>2.3199999999999998</v>
      </c>
      <c r="F803" s="31">
        <v>11.6</v>
      </c>
      <c r="G803" s="26">
        <v>3701254703156</v>
      </c>
    </row>
    <row r="804" spans="1:7" ht="13.8">
      <c r="A804" s="48" t="s">
        <v>51</v>
      </c>
      <c r="B804" s="48" t="s">
        <v>1052</v>
      </c>
      <c r="C804" s="48">
        <v>415462</v>
      </c>
      <c r="D804" s="39">
        <v>8</v>
      </c>
      <c r="E804" s="31">
        <v>7.92</v>
      </c>
      <c r="F804" s="31">
        <v>63.36</v>
      </c>
      <c r="G804" s="26">
        <v>3701254702593</v>
      </c>
    </row>
    <row r="805" spans="1:7" ht="13.8">
      <c r="A805" s="48" t="s">
        <v>51</v>
      </c>
      <c r="B805" s="48" t="s">
        <v>1053</v>
      </c>
      <c r="C805" s="48" t="s">
        <v>1054</v>
      </c>
      <c r="D805" s="39">
        <v>17</v>
      </c>
      <c r="E805" s="31">
        <v>1.3</v>
      </c>
      <c r="F805" s="31">
        <v>22.1</v>
      </c>
      <c r="G805" s="26">
        <v>3701254703088</v>
      </c>
    </row>
    <row r="806" spans="1:7" ht="13.8">
      <c r="A806" s="48" t="s">
        <v>51</v>
      </c>
      <c r="B806" s="48" t="s">
        <v>1055</v>
      </c>
      <c r="C806" s="48">
        <v>348908</v>
      </c>
      <c r="D806" s="39">
        <v>11</v>
      </c>
      <c r="E806" s="31">
        <v>2.5299999999999998</v>
      </c>
      <c r="F806" s="31">
        <v>27.83</v>
      </c>
      <c r="G806" s="26">
        <v>3701254700056</v>
      </c>
    </row>
    <row r="807" spans="1:7" ht="13.8">
      <c r="A807" s="48" t="s">
        <v>51</v>
      </c>
      <c r="B807" s="48" t="s">
        <v>1056</v>
      </c>
      <c r="C807" s="48" t="s">
        <v>1057</v>
      </c>
      <c r="D807" s="39">
        <v>4</v>
      </c>
      <c r="E807" s="31">
        <v>3.99</v>
      </c>
      <c r="F807" s="31">
        <v>15.96</v>
      </c>
      <c r="G807" s="26">
        <v>3701254701244</v>
      </c>
    </row>
    <row r="808" spans="1:7" ht="13.8">
      <c r="A808" s="48" t="s">
        <v>51</v>
      </c>
      <c r="B808" s="48" t="s">
        <v>1058</v>
      </c>
      <c r="C808" s="48">
        <v>133458</v>
      </c>
      <c r="D808" s="39">
        <v>13</v>
      </c>
      <c r="E808" s="31">
        <v>0.69</v>
      </c>
      <c r="F808" s="31">
        <v>8.9700000000000006</v>
      </c>
      <c r="G808" s="26">
        <v>3701254704108</v>
      </c>
    </row>
    <row r="809" spans="1:7" ht="13.8">
      <c r="A809" s="48" t="s">
        <v>51</v>
      </c>
      <c r="B809" s="48" t="s">
        <v>1059</v>
      </c>
      <c r="C809" s="48"/>
      <c r="D809" s="39">
        <v>7</v>
      </c>
      <c r="E809" s="31">
        <v>1.46</v>
      </c>
      <c r="F809" s="31">
        <v>10.220000000000001</v>
      </c>
      <c r="G809" s="26">
        <v>3701254705662</v>
      </c>
    </row>
    <row r="810" spans="1:7" ht="13.8">
      <c r="A810" s="48" t="s">
        <v>51</v>
      </c>
      <c r="B810" s="48" t="s">
        <v>1060</v>
      </c>
      <c r="C810" s="48" t="s">
        <v>1061</v>
      </c>
      <c r="D810" s="39">
        <v>9</v>
      </c>
      <c r="E810" s="31">
        <v>3.99</v>
      </c>
      <c r="F810" s="31">
        <v>35.909999999999997</v>
      </c>
      <c r="G810" s="26">
        <v>3701254701633</v>
      </c>
    </row>
    <row r="811" spans="1:7" ht="13.8">
      <c r="A811" s="48" t="s">
        <v>51</v>
      </c>
      <c r="B811" s="48" t="s">
        <v>1062</v>
      </c>
      <c r="C811" s="48">
        <v>1479123</v>
      </c>
      <c r="D811" s="39">
        <v>12</v>
      </c>
      <c r="E811" s="31">
        <v>2.96</v>
      </c>
      <c r="F811" s="31">
        <v>35.520000000000003</v>
      </c>
      <c r="G811" s="26">
        <v>3701254701459</v>
      </c>
    </row>
    <row r="812" spans="1:7" ht="13.8">
      <c r="A812" s="48" t="s">
        <v>51</v>
      </c>
      <c r="B812" s="48" t="s">
        <v>1063</v>
      </c>
      <c r="C812" s="48" t="s">
        <v>1064</v>
      </c>
      <c r="D812" s="39">
        <v>7</v>
      </c>
      <c r="E812" s="31">
        <v>9.99</v>
      </c>
      <c r="F812" s="31">
        <v>69.930000000000007</v>
      </c>
      <c r="G812" s="26">
        <v>3701254701107</v>
      </c>
    </row>
    <row r="813" spans="1:7" ht="13.8">
      <c r="A813" s="48" t="s">
        <v>51</v>
      </c>
      <c r="B813" s="48" t="s">
        <v>1067</v>
      </c>
      <c r="C813" s="48">
        <v>318083</v>
      </c>
      <c r="D813" s="39">
        <v>1</v>
      </c>
      <c r="E813" s="31">
        <v>18.8</v>
      </c>
      <c r="F813" s="31">
        <v>18.8</v>
      </c>
      <c r="G813" s="26">
        <v>3701254717184</v>
      </c>
    </row>
    <row r="814" spans="1:7" ht="13.8">
      <c r="A814" s="48" t="s">
        <v>51</v>
      </c>
      <c r="B814" s="48" t="s">
        <v>1068</v>
      </c>
      <c r="C814" s="48">
        <v>264606</v>
      </c>
      <c r="D814" s="39">
        <v>12</v>
      </c>
      <c r="E814" s="31">
        <v>10.9</v>
      </c>
      <c r="F814" s="31">
        <v>130.80000000000001</v>
      </c>
      <c r="G814" s="26">
        <v>3701254701251</v>
      </c>
    </row>
    <row r="815" spans="1:7" ht="13.8">
      <c r="A815" s="48" t="s">
        <v>51</v>
      </c>
      <c r="B815" s="48" t="s">
        <v>1069</v>
      </c>
      <c r="C815" s="48">
        <v>764010</v>
      </c>
      <c r="D815" s="39">
        <v>8</v>
      </c>
      <c r="E815" s="31">
        <v>7.57</v>
      </c>
      <c r="F815" s="31">
        <v>60.56</v>
      </c>
      <c r="G815" s="26">
        <v>3701254701701</v>
      </c>
    </row>
    <row r="816" spans="1:7" ht="13.8">
      <c r="A816" s="48" t="s">
        <v>51</v>
      </c>
      <c r="B816" s="48" t="s">
        <v>1070</v>
      </c>
      <c r="C816" s="48">
        <v>464744</v>
      </c>
      <c r="D816" s="39">
        <v>130</v>
      </c>
      <c r="E816" s="31">
        <v>5.28</v>
      </c>
      <c r="F816" s="31">
        <v>686.4</v>
      </c>
      <c r="G816" s="26">
        <v>3701254711663</v>
      </c>
    </row>
    <row r="817" spans="1:7" ht="13.8">
      <c r="A817" s="48" t="s">
        <v>51</v>
      </c>
      <c r="B817" s="48" t="s">
        <v>1071</v>
      </c>
      <c r="C817" s="48">
        <v>763992</v>
      </c>
      <c r="D817" s="39">
        <v>14</v>
      </c>
      <c r="E817" s="31">
        <v>3.83</v>
      </c>
      <c r="F817" s="31">
        <v>53.62</v>
      </c>
      <c r="G817" s="26">
        <v>3701254701602</v>
      </c>
    </row>
    <row r="818" spans="1:7" ht="13.8">
      <c r="A818" s="48" t="s">
        <v>51</v>
      </c>
      <c r="B818" s="48" t="s">
        <v>1072</v>
      </c>
      <c r="C818" s="48">
        <v>259286</v>
      </c>
      <c r="D818" s="39">
        <v>12</v>
      </c>
      <c r="E818" s="31">
        <v>6.92</v>
      </c>
      <c r="F818" s="31">
        <v>83.04</v>
      </c>
      <c r="G818" s="26">
        <v>3701254702227</v>
      </c>
    </row>
    <row r="819" spans="1:7" ht="13.8">
      <c r="A819" s="48" t="s">
        <v>51</v>
      </c>
      <c r="B819" s="48" t="s">
        <v>1073</v>
      </c>
      <c r="C819" s="48">
        <v>459775</v>
      </c>
      <c r="D819" s="39">
        <v>33</v>
      </c>
      <c r="E819" s="31">
        <v>2.99</v>
      </c>
      <c r="F819" s="31">
        <v>98.67</v>
      </c>
      <c r="G819" s="26">
        <v>3701254700087</v>
      </c>
    </row>
    <row r="820" spans="1:7" ht="13.8">
      <c r="A820" s="48" t="s">
        <v>51</v>
      </c>
      <c r="B820" s="48" t="s">
        <v>1074</v>
      </c>
      <c r="C820" s="48">
        <v>467506</v>
      </c>
      <c r="D820" s="39">
        <v>22</v>
      </c>
      <c r="E820" s="31">
        <v>2.63</v>
      </c>
      <c r="F820" s="31">
        <v>57.86</v>
      </c>
      <c r="G820" s="26">
        <v>3701254706577</v>
      </c>
    </row>
    <row r="821" spans="1:7" ht="13.8">
      <c r="A821" s="48" t="s">
        <v>51</v>
      </c>
      <c r="B821" s="48" t="s">
        <v>1075</v>
      </c>
      <c r="C821" s="48">
        <v>259260</v>
      </c>
      <c r="D821" s="39">
        <v>11</v>
      </c>
      <c r="E821" s="31">
        <v>9.1</v>
      </c>
      <c r="F821" s="31">
        <v>100.1</v>
      </c>
      <c r="G821" s="26">
        <v>3701254705310</v>
      </c>
    </row>
    <row r="822" spans="1:7" ht="13.8">
      <c r="A822" s="48" t="s">
        <v>51</v>
      </c>
      <c r="B822" s="48" t="s">
        <v>1076</v>
      </c>
      <c r="C822" s="48">
        <v>259529</v>
      </c>
      <c r="D822" s="39">
        <v>5</v>
      </c>
      <c r="E822" s="31">
        <v>5.49</v>
      </c>
      <c r="F822" s="31">
        <v>27.45</v>
      </c>
      <c r="G822" s="26">
        <v>3701254703712</v>
      </c>
    </row>
    <row r="823" spans="1:7" ht="13.8">
      <c r="A823" s="48" t="s">
        <v>51</v>
      </c>
      <c r="B823" s="48" t="s">
        <v>1077</v>
      </c>
      <c r="C823" s="48">
        <v>539159</v>
      </c>
      <c r="D823" s="39">
        <v>38</v>
      </c>
      <c r="E823" s="31">
        <v>2.4900000000000002</v>
      </c>
      <c r="F823" s="31">
        <v>94.62</v>
      </c>
      <c r="G823" s="26">
        <v>3701254705136</v>
      </c>
    </row>
    <row r="824" spans="1:7" ht="13.8">
      <c r="A824" s="48" t="s">
        <v>51</v>
      </c>
      <c r="B824" s="48" t="s">
        <v>1078</v>
      </c>
      <c r="C824" s="48">
        <v>383750</v>
      </c>
      <c r="D824" s="39">
        <v>17</v>
      </c>
      <c r="E824" s="31">
        <v>19.899999999999999</v>
      </c>
      <c r="F824" s="31">
        <v>338.3</v>
      </c>
      <c r="G824" s="26">
        <v>3701254707802</v>
      </c>
    </row>
    <row r="825" spans="1:7" ht="13.8">
      <c r="A825" s="48" t="s">
        <v>51</v>
      </c>
      <c r="B825" s="48" t="s">
        <v>1078</v>
      </c>
      <c r="C825" s="48"/>
      <c r="D825" s="39">
        <v>41</v>
      </c>
      <c r="E825" s="31">
        <v>21.99</v>
      </c>
      <c r="F825" s="31">
        <v>901.59</v>
      </c>
      <c r="G825" s="26">
        <v>3701254707888</v>
      </c>
    </row>
    <row r="826" spans="1:7" ht="13.8">
      <c r="A826" s="48" t="s">
        <v>51</v>
      </c>
      <c r="B826" s="48" t="s">
        <v>1079</v>
      </c>
      <c r="C826" s="48">
        <v>847462</v>
      </c>
      <c r="D826" s="39">
        <v>9</v>
      </c>
      <c r="E826" s="31">
        <v>9.89</v>
      </c>
      <c r="F826" s="31">
        <v>89.01</v>
      </c>
      <c r="G826" s="26">
        <v>3701254705181</v>
      </c>
    </row>
    <row r="827" spans="1:7" ht="13.8">
      <c r="A827" s="48" t="s">
        <v>51</v>
      </c>
      <c r="B827" s="48" t="s">
        <v>1080</v>
      </c>
      <c r="C827" s="48">
        <v>847420</v>
      </c>
      <c r="D827" s="39">
        <v>6</v>
      </c>
      <c r="E827" s="31">
        <v>11.99</v>
      </c>
      <c r="F827" s="31">
        <v>71.94</v>
      </c>
      <c r="G827" s="26">
        <v>3701254704931</v>
      </c>
    </row>
    <row r="828" spans="1:7" ht="13.8">
      <c r="A828" s="48" t="s">
        <v>51</v>
      </c>
      <c r="B828" s="48" t="s">
        <v>1081</v>
      </c>
      <c r="C828" s="48" t="s">
        <v>1082</v>
      </c>
      <c r="D828" s="39">
        <v>2</v>
      </c>
      <c r="E828" s="31">
        <v>38.99</v>
      </c>
      <c r="F828" s="31">
        <v>77.98</v>
      </c>
      <c r="G828" s="26">
        <v>3701254709837</v>
      </c>
    </row>
    <row r="829" spans="1:7" ht="13.8">
      <c r="A829" s="80" t="s">
        <v>1083</v>
      </c>
      <c r="B829" s="48" t="s">
        <v>1084</v>
      </c>
      <c r="C829" s="48">
        <v>49810</v>
      </c>
      <c r="D829" s="39">
        <v>45</v>
      </c>
      <c r="E829" s="31">
        <v>2.4</v>
      </c>
      <c r="F829" s="31">
        <v>108</v>
      </c>
      <c r="G829" s="26">
        <v>4902778917445</v>
      </c>
    </row>
    <row r="830" spans="1:7" ht="13.8">
      <c r="A830" s="80" t="s">
        <v>1083</v>
      </c>
      <c r="B830" s="27" t="s">
        <v>1085</v>
      </c>
      <c r="C830" s="70">
        <v>781416</v>
      </c>
      <c r="D830" s="39">
        <v>105</v>
      </c>
      <c r="E830" s="29">
        <v>2.75</v>
      </c>
      <c r="F830" s="31">
        <v>288.75</v>
      </c>
      <c r="G830" s="26">
        <v>4902778762639</v>
      </c>
    </row>
    <row r="831" spans="1:7" ht="13.8">
      <c r="A831" s="80" t="s">
        <v>1083</v>
      </c>
      <c r="B831" s="27" t="s">
        <v>1086</v>
      </c>
      <c r="C831" s="70">
        <v>635918</v>
      </c>
      <c r="D831" s="39">
        <v>189</v>
      </c>
      <c r="E831" s="29">
        <v>2.75</v>
      </c>
      <c r="F831" s="31">
        <v>519.75</v>
      </c>
      <c r="G831" s="26">
        <v>4902778788851</v>
      </c>
    </row>
    <row r="832" spans="1:7" ht="13.8">
      <c r="A832" s="80" t="s">
        <v>1083</v>
      </c>
      <c r="B832" s="27" t="s">
        <v>1087</v>
      </c>
      <c r="C832" s="70">
        <v>691052</v>
      </c>
      <c r="D832" s="39">
        <v>44</v>
      </c>
      <c r="E832" s="29">
        <v>4.3899999999999997</v>
      </c>
      <c r="F832" s="31">
        <v>193.16</v>
      </c>
      <c r="G832" s="26">
        <v>4902778140048</v>
      </c>
    </row>
    <row r="833" spans="1:7" ht="13.8">
      <c r="A833" s="80" t="s">
        <v>1083</v>
      </c>
      <c r="B833" s="27" t="s">
        <v>1088</v>
      </c>
      <c r="C833" s="70"/>
      <c r="D833" s="39">
        <v>6</v>
      </c>
      <c r="E833" s="29">
        <v>5.59</v>
      </c>
      <c r="F833" s="31">
        <v>33.54</v>
      </c>
      <c r="G833" s="26">
        <v>3296280046372</v>
      </c>
    </row>
    <row r="834" spans="1:7" ht="13.8">
      <c r="A834" s="80" t="s">
        <v>1083</v>
      </c>
      <c r="B834" s="27" t="s">
        <v>1089</v>
      </c>
      <c r="C834" s="70"/>
      <c r="D834" s="39">
        <v>6</v>
      </c>
      <c r="E834" s="29">
        <v>17.32</v>
      </c>
      <c r="F834" s="31">
        <v>103.92</v>
      </c>
      <c r="G834" s="26">
        <v>3701614900027</v>
      </c>
    </row>
    <row r="835" spans="1:7" ht="13.8">
      <c r="A835" s="80" t="s">
        <v>1083</v>
      </c>
      <c r="B835" s="27" t="s">
        <v>1090</v>
      </c>
      <c r="C835" s="70" t="s">
        <v>1091</v>
      </c>
      <c r="D835" s="39">
        <v>5</v>
      </c>
      <c r="E835" s="29">
        <v>3.39</v>
      </c>
      <c r="F835" s="31">
        <v>16.95</v>
      </c>
      <c r="G835" s="26">
        <v>3296280009131</v>
      </c>
    </row>
    <row r="836" spans="1:7" ht="13.8">
      <c r="A836" s="80" t="s">
        <v>1083</v>
      </c>
      <c r="B836" s="27" t="s">
        <v>1092</v>
      </c>
      <c r="C836" s="70" t="s">
        <v>1093</v>
      </c>
      <c r="D836" s="39">
        <v>5</v>
      </c>
      <c r="E836" s="29">
        <v>2.6</v>
      </c>
      <c r="F836" s="31">
        <v>13</v>
      </c>
      <c r="G836" s="26">
        <v>4902778917145</v>
      </c>
    </row>
    <row r="837" spans="1:7" ht="13.8">
      <c r="A837" s="80" t="s">
        <v>1083</v>
      </c>
      <c r="B837" s="27" t="s">
        <v>1094</v>
      </c>
      <c r="C837" s="70" t="s">
        <v>1095</v>
      </c>
      <c r="D837" s="39">
        <v>7</v>
      </c>
      <c r="E837" s="29">
        <v>3.1</v>
      </c>
      <c r="F837" s="31">
        <v>21.7</v>
      </c>
      <c r="G837" s="26">
        <v>4902778762653</v>
      </c>
    </row>
    <row r="838" spans="1:7" ht="13.8">
      <c r="A838" s="80" t="s">
        <v>1083</v>
      </c>
      <c r="B838" s="27" t="s">
        <v>1096</v>
      </c>
      <c r="C838" s="70" t="s">
        <v>1097</v>
      </c>
      <c r="D838" s="39">
        <v>10</v>
      </c>
      <c r="E838" s="29">
        <v>3.09</v>
      </c>
      <c r="F838" s="31">
        <v>30.9</v>
      </c>
      <c r="G838" s="26">
        <v>3296280033617</v>
      </c>
    </row>
    <row r="839" spans="1:7" ht="13.8">
      <c r="A839" s="80" t="s">
        <v>1083</v>
      </c>
      <c r="B839" s="27" t="s">
        <v>1098</v>
      </c>
      <c r="C839" s="70">
        <v>443223</v>
      </c>
      <c r="D839" s="39">
        <v>5</v>
      </c>
      <c r="E839" s="31">
        <v>13.99</v>
      </c>
      <c r="F839" s="31">
        <v>69.95</v>
      </c>
      <c r="G839" s="26">
        <v>3296280046792</v>
      </c>
    </row>
    <row r="840" spans="1:7" ht="13.8">
      <c r="A840" s="80" t="s">
        <v>1083</v>
      </c>
      <c r="B840" s="27" t="s">
        <v>1099</v>
      </c>
      <c r="C840" s="70">
        <v>781424</v>
      </c>
      <c r="D840" s="39">
        <v>17</v>
      </c>
      <c r="E840" s="31">
        <v>2.75</v>
      </c>
      <c r="F840" s="31">
        <v>46.75</v>
      </c>
      <c r="G840" s="26">
        <v>4902778762646</v>
      </c>
    </row>
    <row r="841" spans="1:7" ht="13.8">
      <c r="A841" s="80" t="s">
        <v>1083</v>
      </c>
      <c r="B841" s="27" t="s">
        <v>1100</v>
      </c>
      <c r="C841" s="48">
        <v>781416</v>
      </c>
      <c r="D841" s="39">
        <v>5</v>
      </c>
      <c r="E841" s="31">
        <v>2.64</v>
      </c>
      <c r="F841" s="31">
        <v>13.2</v>
      </c>
      <c r="G841" s="26">
        <v>4902778762639</v>
      </c>
    </row>
    <row r="842" spans="1:7" ht="13.8">
      <c r="A842" s="80" t="s">
        <v>1083</v>
      </c>
      <c r="B842" s="27" t="s">
        <v>1101</v>
      </c>
      <c r="C842" s="70">
        <v>781394</v>
      </c>
      <c r="D842" s="39">
        <v>14</v>
      </c>
      <c r="E842" s="31">
        <v>3.34</v>
      </c>
      <c r="F842" s="31">
        <v>46.76</v>
      </c>
      <c r="G842" s="26">
        <v>4902778753286</v>
      </c>
    </row>
    <row r="843" spans="1:7" ht="13.8">
      <c r="A843" s="80" t="s">
        <v>1083</v>
      </c>
      <c r="B843" s="27" t="s">
        <v>1102</v>
      </c>
      <c r="C843" s="70" t="s">
        <v>1103</v>
      </c>
      <c r="D843" s="39">
        <v>3</v>
      </c>
      <c r="E843" s="31">
        <v>13.5</v>
      </c>
      <c r="F843" s="31">
        <v>40.5</v>
      </c>
      <c r="G843" s="26">
        <v>4548351116460</v>
      </c>
    </row>
    <row r="844" spans="1:7" ht="13.8">
      <c r="A844" s="80" t="s">
        <v>1083</v>
      </c>
      <c r="B844" s="27" t="s">
        <v>1104</v>
      </c>
      <c r="C844" s="70" t="s">
        <v>1093</v>
      </c>
      <c r="D844" s="39">
        <v>2</v>
      </c>
      <c r="E844" s="31">
        <v>22.5</v>
      </c>
      <c r="F844" s="31">
        <v>45</v>
      </c>
      <c r="G844" s="26">
        <v>4902778242353</v>
      </c>
    </row>
    <row r="845" spans="1:7" ht="13.8">
      <c r="A845" s="80" t="s">
        <v>1083</v>
      </c>
      <c r="B845" s="27" t="s">
        <v>1105</v>
      </c>
      <c r="C845" s="70"/>
      <c r="D845" s="39">
        <v>12</v>
      </c>
      <c r="E845" s="31">
        <v>2.23</v>
      </c>
      <c r="F845" s="31">
        <v>26.76</v>
      </c>
      <c r="G845" s="26">
        <v>4902778315347</v>
      </c>
    </row>
    <row r="846" spans="1:7" ht="13.8">
      <c r="A846" s="80" t="s">
        <v>1083</v>
      </c>
      <c r="B846" s="27" t="s">
        <v>1106</v>
      </c>
      <c r="C846" s="70" t="s">
        <v>1107</v>
      </c>
      <c r="D846" s="39">
        <v>30</v>
      </c>
      <c r="E846" s="31">
        <v>2.89</v>
      </c>
      <c r="F846" s="31">
        <v>86.7</v>
      </c>
      <c r="G846" s="26">
        <v>4902778653104</v>
      </c>
    </row>
    <row r="847" spans="1:7" ht="13.8">
      <c r="A847" s="80" t="s">
        <v>1083</v>
      </c>
      <c r="B847" s="27" t="s">
        <v>1108</v>
      </c>
      <c r="C847" s="70">
        <v>459227</v>
      </c>
      <c r="D847" s="39">
        <v>16</v>
      </c>
      <c r="E847" s="31">
        <v>9.99</v>
      </c>
      <c r="F847" s="31">
        <v>159.84</v>
      </c>
      <c r="G847" s="26">
        <v>3296280047621</v>
      </c>
    </row>
    <row r="848" spans="1:7" ht="13.8">
      <c r="A848" s="80" t="s">
        <v>1083</v>
      </c>
      <c r="B848" s="27" t="s">
        <v>1109</v>
      </c>
      <c r="C848" s="70" t="s">
        <v>1110</v>
      </c>
      <c r="D848" s="39">
        <v>41</v>
      </c>
      <c r="E848" s="31">
        <v>3.39</v>
      </c>
      <c r="F848" s="31">
        <v>138.99</v>
      </c>
      <c r="G848" s="26">
        <v>4902778763681</v>
      </c>
    </row>
    <row r="849" spans="1:7" ht="13.8">
      <c r="A849" s="80" t="s">
        <v>1083</v>
      </c>
      <c r="B849" s="27" t="s">
        <v>1111</v>
      </c>
      <c r="C849" s="70"/>
      <c r="D849" s="39">
        <v>23</v>
      </c>
      <c r="E849" s="31">
        <v>2.99</v>
      </c>
      <c r="F849" s="31">
        <v>68.77</v>
      </c>
      <c r="G849" s="26">
        <v>3296280007069</v>
      </c>
    </row>
    <row r="850" spans="1:7" ht="13.8">
      <c r="A850" s="80" t="s">
        <v>1083</v>
      </c>
      <c r="B850" s="37" t="s">
        <v>1112</v>
      </c>
      <c r="C850" s="48" t="s">
        <v>1113</v>
      </c>
      <c r="D850" s="39">
        <v>2</v>
      </c>
      <c r="E850" s="31">
        <v>2.23</v>
      </c>
      <c r="F850" s="31">
        <v>4.46</v>
      </c>
      <c r="G850" s="26">
        <v>4902778913956</v>
      </c>
    </row>
    <row r="851" spans="1:7" ht="13.8">
      <c r="A851" s="80" t="s">
        <v>1083</v>
      </c>
      <c r="B851" s="27" t="s">
        <v>1114</v>
      </c>
      <c r="C851" s="70" t="s">
        <v>1115</v>
      </c>
      <c r="D851" s="39">
        <v>11</v>
      </c>
      <c r="E851" s="31">
        <v>3.29</v>
      </c>
      <c r="F851" s="31">
        <v>36.19</v>
      </c>
      <c r="G851" s="26">
        <v>4902778707531</v>
      </c>
    </row>
    <row r="852" spans="1:7" ht="13.8">
      <c r="A852" s="80" t="s">
        <v>1083</v>
      </c>
      <c r="B852" s="27" t="s">
        <v>1116</v>
      </c>
      <c r="C852" s="70">
        <v>476680</v>
      </c>
      <c r="D852" s="39">
        <v>6</v>
      </c>
      <c r="E852" s="31">
        <v>5.59</v>
      </c>
      <c r="F852" s="31">
        <v>33.54</v>
      </c>
      <c r="G852" s="26">
        <v>4902778140017</v>
      </c>
    </row>
    <row r="853" spans="1:7" ht="13.8">
      <c r="A853" s="80" t="s">
        <v>1083</v>
      </c>
      <c r="B853" s="27" t="s">
        <v>1117</v>
      </c>
      <c r="C853" s="70">
        <v>685110</v>
      </c>
      <c r="D853" s="39">
        <v>37</v>
      </c>
      <c r="E853" s="31">
        <v>3.5</v>
      </c>
      <c r="F853" s="31">
        <v>129.5</v>
      </c>
      <c r="G853" s="26">
        <v>4902778707531</v>
      </c>
    </row>
    <row r="854" spans="1:7" ht="13.8">
      <c r="A854" s="80" t="s">
        <v>1083</v>
      </c>
      <c r="B854" s="27" t="s">
        <v>1118</v>
      </c>
      <c r="C854" s="70">
        <v>457385</v>
      </c>
      <c r="D854" s="39">
        <v>88</v>
      </c>
      <c r="E854" s="31">
        <v>1.8</v>
      </c>
      <c r="F854" s="31">
        <v>158.4</v>
      </c>
      <c r="G854" s="26">
        <v>4902778138311</v>
      </c>
    </row>
    <row r="855" spans="1:7" ht="13.8">
      <c r="A855" s="80" t="s">
        <v>1083</v>
      </c>
      <c r="B855" s="27" t="s">
        <v>1119</v>
      </c>
      <c r="C855" s="70">
        <v>328808</v>
      </c>
      <c r="D855" s="39">
        <v>26</v>
      </c>
      <c r="E855" s="31">
        <v>2.23</v>
      </c>
      <c r="F855" s="31">
        <v>57.98</v>
      </c>
      <c r="G855" s="26">
        <v>4902778597378</v>
      </c>
    </row>
    <row r="856" spans="1:7" ht="13.8">
      <c r="A856" s="80" t="s">
        <v>1083</v>
      </c>
      <c r="B856" s="27" t="s">
        <v>1120</v>
      </c>
      <c r="C856" s="70">
        <v>469230</v>
      </c>
      <c r="D856" s="39">
        <v>4</v>
      </c>
      <c r="E856" s="31">
        <v>1.94</v>
      </c>
      <c r="F856" s="31">
        <v>7.76</v>
      </c>
      <c r="G856" s="26">
        <v>4902778308660</v>
      </c>
    </row>
    <row r="857" spans="1:7" ht="13.8">
      <c r="A857" s="80" t="s">
        <v>1083</v>
      </c>
      <c r="B857" s="27" t="s">
        <v>1121</v>
      </c>
      <c r="C857" s="70">
        <v>732400</v>
      </c>
      <c r="D857" s="39">
        <v>4</v>
      </c>
      <c r="E857" s="31">
        <v>1.92</v>
      </c>
      <c r="F857" s="31">
        <v>7.68</v>
      </c>
      <c r="G857" s="26">
        <v>4902778717851</v>
      </c>
    </row>
    <row r="858" spans="1:7" ht="13.8">
      <c r="A858" s="80" t="s">
        <v>1083</v>
      </c>
      <c r="B858" s="27" t="s">
        <v>1122</v>
      </c>
      <c r="C858" s="70">
        <v>469263</v>
      </c>
      <c r="D858" s="39">
        <v>77</v>
      </c>
      <c r="E858" s="31">
        <v>1.99</v>
      </c>
      <c r="F858" s="31">
        <v>153.22999999999999</v>
      </c>
      <c r="G858" s="26">
        <v>4902778241172</v>
      </c>
    </row>
    <row r="859" spans="1:7" ht="13.8">
      <c r="A859" s="80" t="s">
        <v>1083</v>
      </c>
      <c r="B859" s="27" t="s">
        <v>1123</v>
      </c>
      <c r="C859" s="48">
        <v>49780</v>
      </c>
      <c r="D859" s="39">
        <v>10</v>
      </c>
      <c r="E859" s="31">
        <v>2.4</v>
      </c>
      <c r="F859" s="31">
        <v>24</v>
      </c>
      <c r="G859" s="26">
        <v>4902778917114</v>
      </c>
    </row>
    <row r="860" spans="1:7" ht="13.8">
      <c r="A860" s="80" t="s">
        <v>1083</v>
      </c>
      <c r="B860" s="27" t="s">
        <v>1124</v>
      </c>
      <c r="C860" s="70">
        <v>58432</v>
      </c>
      <c r="D860" s="39">
        <v>22</v>
      </c>
      <c r="E860" s="31">
        <v>8.59</v>
      </c>
      <c r="F860" s="31">
        <v>188.98</v>
      </c>
      <c r="G860" s="26">
        <v>4902778364260</v>
      </c>
    </row>
    <row r="861" spans="1:7" ht="13.8">
      <c r="A861" s="80" t="s">
        <v>1083</v>
      </c>
      <c r="B861" s="27" t="s">
        <v>1125</v>
      </c>
      <c r="C861" s="70">
        <v>532622</v>
      </c>
      <c r="D861" s="39">
        <v>35</v>
      </c>
      <c r="E861" s="31">
        <v>2.99</v>
      </c>
      <c r="F861" s="31">
        <v>104.65</v>
      </c>
      <c r="G861" s="26">
        <v>4902778665190</v>
      </c>
    </row>
    <row r="862" spans="1:7" ht="13.8">
      <c r="A862" s="80" t="s">
        <v>1083</v>
      </c>
      <c r="B862" s="27" t="s">
        <v>1126</v>
      </c>
      <c r="C862" s="70" t="s">
        <v>1127</v>
      </c>
      <c r="D862" s="39">
        <v>1</v>
      </c>
      <c r="E862" s="31">
        <v>18.5</v>
      </c>
      <c r="F862" s="31">
        <v>18.5</v>
      </c>
      <c r="G862" s="26">
        <v>4548351116248</v>
      </c>
    </row>
    <row r="863" spans="1:7" ht="13.8">
      <c r="A863" s="80" t="s">
        <v>1083</v>
      </c>
      <c r="B863" s="27" t="s">
        <v>1128</v>
      </c>
      <c r="C863" s="70">
        <v>328786</v>
      </c>
      <c r="D863" s="39">
        <v>26</v>
      </c>
      <c r="E863" s="31">
        <v>2.23</v>
      </c>
      <c r="F863" s="31">
        <v>57.98</v>
      </c>
      <c r="G863" s="26">
        <v>4902778913772</v>
      </c>
    </row>
    <row r="864" spans="1:7" ht="13.8">
      <c r="A864" s="80" t="s">
        <v>1083</v>
      </c>
      <c r="B864" s="27" t="s">
        <v>1129</v>
      </c>
      <c r="C864" s="70"/>
      <c r="D864" s="39">
        <v>57</v>
      </c>
      <c r="E864" s="31">
        <v>2.4500000000000002</v>
      </c>
      <c r="F864" s="31">
        <v>139.65</v>
      </c>
      <c r="G864" s="26">
        <v>4902778138304</v>
      </c>
    </row>
    <row r="865" spans="1:7" ht="13.8">
      <c r="A865" s="80" t="s">
        <v>1083</v>
      </c>
      <c r="B865" s="27" t="s">
        <v>1130</v>
      </c>
      <c r="C865" s="70">
        <v>430900</v>
      </c>
      <c r="D865" s="39">
        <v>35</v>
      </c>
      <c r="E865" s="31">
        <v>1.64</v>
      </c>
      <c r="F865" s="31">
        <v>57.4</v>
      </c>
      <c r="G865" s="26">
        <v>3154145599411</v>
      </c>
    </row>
    <row r="866" spans="1:7" ht="13.8">
      <c r="A866" s="80" t="s">
        <v>1083</v>
      </c>
      <c r="B866" s="27" t="s">
        <v>1131</v>
      </c>
      <c r="C866" s="70">
        <v>385080</v>
      </c>
      <c r="D866" s="39">
        <v>11</v>
      </c>
      <c r="E866" s="31">
        <v>4.26</v>
      </c>
      <c r="F866" s="31">
        <v>46.86</v>
      </c>
      <c r="G866" s="26">
        <v>4902778822089</v>
      </c>
    </row>
    <row r="867" spans="1:7" ht="13.8">
      <c r="A867" s="80" t="s">
        <v>1083</v>
      </c>
      <c r="B867" s="27" t="s">
        <v>1132</v>
      </c>
      <c r="C867" s="70">
        <v>451164</v>
      </c>
      <c r="D867" s="39">
        <v>8</v>
      </c>
      <c r="E867" s="31">
        <v>4.46</v>
      </c>
      <c r="F867" s="31">
        <v>35.68</v>
      </c>
      <c r="G867" s="26">
        <v>4902778256404</v>
      </c>
    </row>
    <row r="868" spans="1:7" ht="13.8">
      <c r="A868" s="80" t="s">
        <v>1083</v>
      </c>
      <c r="B868" s="27" t="s">
        <v>1133</v>
      </c>
      <c r="C868" s="70">
        <v>464844</v>
      </c>
      <c r="D868" s="39">
        <v>22</v>
      </c>
      <c r="E868" s="31">
        <v>1.9</v>
      </c>
      <c r="F868" s="31">
        <v>41.8</v>
      </c>
      <c r="G868" s="26">
        <v>4902778274408</v>
      </c>
    </row>
    <row r="869" spans="1:7" ht="13.8">
      <c r="A869" s="80" t="s">
        <v>1083</v>
      </c>
      <c r="B869" s="27" t="s">
        <v>1134</v>
      </c>
      <c r="C869" s="70"/>
      <c r="D869" s="39">
        <v>34</v>
      </c>
      <c r="E869" s="31">
        <v>2.99</v>
      </c>
      <c r="F869" s="31">
        <v>101.66</v>
      </c>
      <c r="G869" s="26">
        <v>4902778717844</v>
      </c>
    </row>
    <row r="870" spans="1:7" ht="13.8">
      <c r="A870" s="11" t="s">
        <v>56</v>
      </c>
      <c r="B870" s="48" t="s">
        <v>1135</v>
      </c>
      <c r="C870" s="48" t="s">
        <v>1136</v>
      </c>
      <c r="D870" s="39">
        <v>14</v>
      </c>
      <c r="E870" s="31">
        <v>4.5599999999999996</v>
      </c>
      <c r="F870" s="31">
        <v>63.84</v>
      </c>
      <c r="G870" s="26">
        <v>4004764784202</v>
      </c>
    </row>
    <row r="871" spans="1:7" ht="13.8">
      <c r="A871" s="11" t="s">
        <v>56</v>
      </c>
      <c r="B871" s="48" t="s">
        <v>1137</v>
      </c>
      <c r="C871" s="48"/>
      <c r="D871" s="39">
        <v>5</v>
      </c>
      <c r="E871" s="31">
        <v>4.6399999999999997</v>
      </c>
      <c r="F871" s="31">
        <v>23.2</v>
      </c>
      <c r="G871" s="26">
        <v>4004764018581</v>
      </c>
    </row>
    <row r="872" spans="1:7" ht="13.8">
      <c r="A872" s="11" t="s">
        <v>56</v>
      </c>
      <c r="B872" s="48" t="s">
        <v>1138</v>
      </c>
      <c r="C872" s="48"/>
      <c r="D872" s="39">
        <v>1</v>
      </c>
      <c r="E872" s="31">
        <v>1.5</v>
      </c>
      <c r="F872" s="31">
        <v>1.5</v>
      </c>
      <c r="G872" s="26">
        <v>4004764850150</v>
      </c>
    </row>
    <row r="873" spans="1:7" ht="13.8">
      <c r="A873" s="11" t="s">
        <v>56</v>
      </c>
      <c r="B873" s="48" t="s">
        <v>1139</v>
      </c>
      <c r="C873" s="48"/>
      <c r="D873" s="39">
        <v>1</v>
      </c>
      <c r="E873" s="31">
        <v>6</v>
      </c>
      <c r="F873" s="31">
        <v>6</v>
      </c>
      <c r="G873" s="26">
        <v>4004764018574</v>
      </c>
    </row>
    <row r="874" spans="1:7" ht="13.8">
      <c r="A874" s="11" t="s">
        <v>56</v>
      </c>
      <c r="B874" s="48" t="s">
        <v>1140</v>
      </c>
      <c r="C874" s="48"/>
      <c r="D874" s="39">
        <v>1</v>
      </c>
      <c r="E874" s="31">
        <v>3.59</v>
      </c>
      <c r="F874" s="31">
        <v>3.59</v>
      </c>
      <c r="G874" s="26">
        <v>4004764953202</v>
      </c>
    </row>
    <row r="875" spans="1:7" ht="13.8">
      <c r="A875" s="11" t="s">
        <v>56</v>
      </c>
      <c r="B875" s="48" t="s">
        <v>1141</v>
      </c>
      <c r="C875" s="48"/>
      <c r="D875" s="39">
        <v>114</v>
      </c>
      <c r="E875" s="31">
        <v>4.67</v>
      </c>
      <c r="F875" s="31">
        <v>532.38</v>
      </c>
      <c r="G875" s="26">
        <v>4057305036636</v>
      </c>
    </row>
    <row r="876" spans="1:7" ht="13.8">
      <c r="A876" s="11" t="s">
        <v>56</v>
      </c>
      <c r="B876" s="48" t="s">
        <v>1142</v>
      </c>
      <c r="C876" s="48">
        <v>467095</v>
      </c>
      <c r="D876" s="39">
        <v>24</v>
      </c>
      <c r="E876" s="31">
        <v>4.5599999999999996</v>
      </c>
      <c r="F876" s="31">
        <v>109.44</v>
      </c>
      <c r="G876" s="26">
        <v>4004764957729</v>
      </c>
    </row>
    <row r="877" spans="1:7" ht="13.8">
      <c r="A877" s="11" t="s">
        <v>56</v>
      </c>
      <c r="B877" s="48" t="s">
        <v>1143</v>
      </c>
      <c r="C877" s="48">
        <v>467112</v>
      </c>
      <c r="D877" s="39">
        <v>53</v>
      </c>
      <c r="E877" s="31">
        <v>12.86</v>
      </c>
      <c r="F877" s="31">
        <v>681.58</v>
      </c>
      <c r="G877" s="26">
        <v>4004764044603</v>
      </c>
    </row>
    <row r="878" spans="1:7" ht="13.8">
      <c r="A878" s="11" t="s">
        <v>56</v>
      </c>
      <c r="B878" s="48" t="s">
        <v>1144</v>
      </c>
      <c r="C878" s="48">
        <v>694485</v>
      </c>
      <c r="D878" s="39">
        <v>98</v>
      </c>
      <c r="E878" s="31">
        <v>1.62</v>
      </c>
      <c r="F878" s="31">
        <v>158.76</v>
      </c>
      <c r="G878" s="26">
        <v>4004764106165</v>
      </c>
    </row>
    <row r="879" spans="1:7" ht="13.8">
      <c r="A879" s="11" t="s">
        <v>56</v>
      </c>
      <c r="B879" s="48" t="s">
        <v>1145</v>
      </c>
      <c r="C879" s="48"/>
      <c r="D879" s="39">
        <v>10</v>
      </c>
      <c r="E879" s="31">
        <v>1.92</v>
      </c>
      <c r="F879" s="31">
        <v>19.2</v>
      </c>
      <c r="G879" s="26">
        <v>4004764971626</v>
      </c>
    </row>
    <row r="880" spans="1:7" ht="13.8">
      <c r="A880" s="11" t="s">
        <v>56</v>
      </c>
      <c r="B880" s="48" t="s">
        <v>1146</v>
      </c>
      <c r="C880" s="48">
        <v>467104</v>
      </c>
      <c r="D880" s="39">
        <v>110</v>
      </c>
      <c r="E880" s="31">
        <v>1.92</v>
      </c>
      <c r="F880" s="31">
        <v>211.2</v>
      </c>
      <c r="G880" s="26">
        <v>4004764971596</v>
      </c>
    </row>
    <row r="881" spans="1:7" ht="13.8">
      <c r="A881" s="11" t="s">
        <v>56</v>
      </c>
      <c r="B881" s="48" t="s">
        <v>1147</v>
      </c>
      <c r="C881" s="48">
        <v>460696</v>
      </c>
      <c r="D881" s="39">
        <v>66</v>
      </c>
      <c r="E881" s="31">
        <v>3.1</v>
      </c>
      <c r="F881" s="31">
        <v>204.6</v>
      </c>
      <c r="G881" s="26">
        <v>4004764918201</v>
      </c>
    </row>
    <row r="882" spans="1:7" ht="13.8">
      <c r="A882" s="11" t="s">
        <v>56</v>
      </c>
      <c r="B882" s="48" t="s">
        <v>1148</v>
      </c>
      <c r="C882" s="48">
        <v>443113</v>
      </c>
      <c r="D882" s="39">
        <v>89</v>
      </c>
      <c r="E882" s="31">
        <v>1.65</v>
      </c>
      <c r="F882" s="31">
        <v>146.85</v>
      </c>
      <c r="G882" s="26">
        <v>4004764780365</v>
      </c>
    </row>
    <row r="883" spans="1:7" ht="13.8">
      <c r="A883" s="11" t="s">
        <v>56</v>
      </c>
      <c r="B883" s="48" t="s">
        <v>1149</v>
      </c>
      <c r="C883" s="48">
        <v>458717</v>
      </c>
      <c r="D883" s="39">
        <v>97</v>
      </c>
      <c r="E883" s="31">
        <v>1.29</v>
      </c>
      <c r="F883" s="31">
        <v>125.13</v>
      </c>
      <c r="G883" s="26">
        <v>4004764929408</v>
      </c>
    </row>
    <row r="884" spans="1:7" ht="13.8">
      <c r="A884" s="11" t="s">
        <v>56</v>
      </c>
      <c r="B884" s="48" t="s">
        <v>1150</v>
      </c>
      <c r="C884" s="48">
        <v>443114</v>
      </c>
      <c r="D884" s="39">
        <v>17</v>
      </c>
      <c r="E884" s="31">
        <v>6.06</v>
      </c>
      <c r="F884" s="31">
        <v>103.02</v>
      </c>
      <c r="G884" s="26">
        <v>4004764780385</v>
      </c>
    </row>
    <row r="885" spans="1:7" ht="13.8">
      <c r="A885" s="11" t="s">
        <v>56</v>
      </c>
      <c r="B885" s="48" t="s">
        <v>1151</v>
      </c>
      <c r="C885" s="48">
        <v>466349</v>
      </c>
      <c r="D885" s="39">
        <v>22</v>
      </c>
      <c r="E885" s="31">
        <v>7.61</v>
      </c>
      <c r="F885" s="31">
        <v>167.42</v>
      </c>
      <c r="G885" s="26">
        <v>4004764894949</v>
      </c>
    </row>
    <row r="886" spans="1:7" ht="13.8">
      <c r="A886" s="11" t="s">
        <v>56</v>
      </c>
      <c r="B886" s="48" t="s">
        <v>1152</v>
      </c>
      <c r="C886" s="48">
        <v>467109</v>
      </c>
      <c r="D886" s="39">
        <v>8</v>
      </c>
      <c r="E886" s="31">
        <v>6.72</v>
      </c>
      <c r="F886" s="31">
        <v>53.76</v>
      </c>
      <c r="G886" s="26">
        <v>4004764895038</v>
      </c>
    </row>
    <row r="887" spans="1:7" ht="13.8">
      <c r="A887" s="20" t="s">
        <v>58</v>
      </c>
      <c r="B887" s="21" t="s">
        <v>1153</v>
      </c>
      <c r="C887" s="22" t="s">
        <v>1154</v>
      </c>
      <c r="D887" s="23">
        <v>100</v>
      </c>
      <c r="E887" s="24">
        <v>8.65</v>
      </c>
      <c r="F887" s="25">
        <v>865</v>
      </c>
      <c r="G887" s="26">
        <v>3501170977361</v>
      </c>
    </row>
    <row r="888" spans="1:7" ht="13.8">
      <c r="A888" s="20" t="s">
        <v>58</v>
      </c>
      <c r="B888" s="27" t="s">
        <v>1155</v>
      </c>
      <c r="C888" s="28">
        <v>706436</v>
      </c>
      <c r="D888" s="23">
        <v>35</v>
      </c>
      <c r="E888" s="29">
        <v>3.29</v>
      </c>
      <c r="F888" s="25">
        <v>115.15</v>
      </c>
      <c r="G888" s="26">
        <v>3501179567358</v>
      </c>
    </row>
    <row r="889" spans="1:7" ht="13.8">
      <c r="A889" s="20" t="s">
        <v>58</v>
      </c>
      <c r="B889" s="27" t="s">
        <v>1156</v>
      </c>
      <c r="C889" s="28">
        <v>234112</v>
      </c>
      <c r="D889" s="23">
        <v>18</v>
      </c>
      <c r="E889" s="29">
        <v>15.99</v>
      </c>
      <c r="F889" s="25">
        <v>287.82</v>
      </c>
      <c r="G889" s="26">
        <v>3501170977453</v>
      </c>
    </row>
    <row r="890" spans="1:7" ht="13.8">
      <c r="A890" s="20" t="s">
        <v>58</v>
      </c>
      <c r="B890" s="27" t="s">
        <v>1157</v>
      </c>
      <c r="C890" s="28">
        <v>458530</v>
      </c>
      <c r="D890" s="23">
        <v>24</v>
      </c>
      <c r="E890" s="29">
        <v>2.4900000000000002</v>
      </c>
      <c r="F890" s="25">
        <v>59.76</v>
      </c>
      <c r="G890" s="26">
        <v>3026981722677</v>
      </c>
    </row>
    <row r="891" spans="1:7" ht="13.8">
      <c r="A891" s="20" t="s">
        <v>58</v>
      </c>
      <c r="B891" s="27" t="s">
        <v>1158</v>
      </c>
      <c r="C891" s="28">
        <v>458531</v>
      </c>
      <c r="D891" s="23">
        <v>25</v>
      </c>
      <c r="E891" s="29">
        <v>2.4900000000000002</v>
      </c>
      <c r="F891" s="25">
        <v>62.25</v>
      </c>
      <c r="G891" s="26">
        <v>3026981876790</v>
      </c>
    </row>
    <row r="892" spans="1:7" ht="13.8">
      <c r="A892" s="20" t="s">
        <v>58</v>
      </c>
      <c r="B892" s="27" t="s">
        <v>1159</v>
      </c>
      <c r="C892" s="28">
        <v>463764</v>
      </c>
      <c r="D892" s="23">
        <v>50</v>
      </c>
      <c r="E892" s="29">
        <v>2.4900000000000002</v>
      </c>
      <c r="F892" s="25">
        <v>124.5</v>
      </c>
      <c r="G892" s="26">
        <v>3026981876806</v>
      </c>
    </row>
    <row r="893" spans="1:7" ht="13.8">
      <c r="A893" s="20" t="s">
        <v>58</v>
      </c>
      <c r="B893" s="27" t="s">
        <v>1160</v>
      </c>
      <c r="C893" s="28">
        <v>598383</v>
      </c>
      <c r="D893" s="23">
        <v>12</v>
      </c>
      <c r="E893" s="29">
        <v>0.49</v>
      </c>
      <c r="F893" s="25">
        <v>5.88</v>
      </c>
      <c r="G893" s="26">
        <v>3501170958094</v>
      </c>
    </row>
    <row r="894" spans="1:7" ht="13.8">
      <c r="A894" s="20" t="s">
        <v>58</v>
      </c>
      <c r="B894" s="27" t="s">
        <v>1161</v>
      </c>
      <c r="C894" s="28">
        <v>434370</v>
      </c>
      <c r="D894" s="23">
        <v>1</v>
      </c>
      <c r="E894" s="29">
        <v>9.5</v>
      </c>
      <c r="F894" s="25">
        <v>9.5</v>
      </c>
      <c r="G894" s="26">
        <v>3026980844134</v>
      </c>
    </row>
    <row r="895" spans="1:7" ht="13.8">
      <c r="A895" s="20" t="s">
        <v>58</v>
      </c>
      <c r="B895" s="27" t="s">
        <v>1162</v>
      </c>
      <c r="C895" s="28"/>
      <c r="D895" s="23">
        <v>50</v>
      </c>
      <c r="E895" s="29">
        <v>1.4</v>
      </c>
      <c r="F895" s="25">
        <v>70</v>
      </c>
      <c r="G895" s="26">
        <v>3501170901410</v>
      </c>
    </row>
    <row r="896" spans="1:7" ht="13.8">
      <c r="A896" s="20" t="s">
        <v>58</v>
      </c>
      <c r="B896" s="27" t="s">
        <v>1163</v>
      </c>
      <c r="C896" s="28"/>
      <c r="D896" s="23">
        <v>3</v>
      </c>
      <c r="E896" s="29">
        <v>1.4</v>
      </c>
      <c r="F896" s="25">
        <v>4.2</v>
      </c>
      <c r="G896" s="26"/>
    </row>
    <row r="897" spans="1:7" ht="13.8">
      <c r="A897" s="20" t="s">
        <v>58</v>
      </c>
      <c r="B897" s="27" t="s">
        <v>1164</v>
      </c>
      <c r="C897" s="28"/>
      <c r="D897" s="23">
        <v>3</v>
      </c>
      <c r="E897" s="29">
        <v>1.4</v>
      </c>
      <c r="F897" s="25">
        <v>4.2</v>
      </c>
      <c r="G897" s="26">
        <v>3501178386851</v>
      </c>
    </row>
    <row r="898" spans="1:7" ht="13.8">
      <c r="A898" s="20" t="s">
        <v>58</v>
      </c>
      <c r="B898" s="27" t="s">
        <v>1165</v>
      </c>
      <c r="C898" s="28"/>
      <c r="D898" s="23">
        <v>42</v>
      </c>
      <c r="E898" s="29">
        <v>1.4</v>
      </c>
      <c r="F898" s="25">
        <v>58.8</v>
      </c>
      <c r="G898" s="26">
        <v>3501179579719</v>
      </c>
    </row>
    <row r="899" spans="1:7" ht="13.8">
      <c r="A899" s="20" t="s">
        <v>58</v>
      </c>
      <c r="B899" s="27" t="s">
        <v>1166</v>
      </c>
      <c r="C899" s="33"/>
      <c r="D899" s="23">
        <v>45</v>
      </c>
      <c r="E899" s="34">
        <v>1.4</v>
      </c>
      <c r="F899" s="25">
        <v>63</v>
      </c>
      <c r="G899" s="26">
        <v>3501170960493</v>
      </c>
    </row>
    <row r="900" spans="1:7" ht="13.8">
      <c r="A900" s="20" t="s">
        <v>58</v>
      </c>
      <c r="B900" s="27" t="s">
        <v>1167</v>
      </c>
      <c r="C900" s="35">
        <v>598626</v>
      </c>
      <c r="D900" s="23">
        <v>18</v>
      </c>
      <c r="E900" s="31">
        <v>0.77</v>
      </c>
      <c r="F900" s="25">
        <v>13.86</v>
      </c>
      <c r="G900" s="26">
        <v>3501170958186</v>
      </c>
    </row>
    <row r="901" spans="1:7" ht="13.8">
      <c r="A901" s="20" t="s">
        <v>58</v>
      </c>
      <c r="B901" s="27" t="s">
        <v>1168</v>
      </c>
      <c r="C901" s="28"/>
      <c r="D901" s="23">
        <v>12</v>
      </c>
      <c r="E901" s="31">
        <v>1.4</v>
      </c>
      <c r="F901" s="25">
        <v>16.8</v>
      </c>
      <c r="G901" s="26">
        <v>8008285095126</v>
      </c>
    </row>
    <row r="902" spans="1:7" ht="13.8">
      <c r="A902" s="20" t="s">
        <v>58</v>
      </c>
      <c r="B902" s="27" t="s">
        <v>1169</v>
      </c>
      <c r="C902" s="28"/>
      <c r="D902" s="23">
        <v>10</v>
      </c>
      <c r="E902" s="31">
        <v>4.2699999999999996</v>
      </c>
      <c r="F902" s="25">
        <v>42.7</v>
      </c>
      <c r="G902" s="26">
        <v>650117984197</v>
      </c>
    </row>
    <row r="903" spans="1:7" ht="13.8">
      <c r="A903" s="20" t="s">
        <v>58</v>
      </c>
      <c r="B903" s="27" t="s">
        <v>1170</v>
      </c>
      <c r="C903" s="28">
        <v>443721</v>
      </c>
      <c r="D903" s="23">
        <v>1</v>
      </c>
      <c r="E903" s="31">
        <v>7.99</v>
      </c>
      <c r="F903" s="25">
        <v>7.99</v>
      </c>
      <c r="G903" s="26">
        <v>3026981384721</v>
      </c>
    </row>
    <row r="904" spans="1:7" ht="13.8">
      <c r="A904" s="20" t="s">
        <v>58</v>
      </c>
      <c r="B904" s="27" t="s">
        <v>1171</v>
      </c>
      <c r="C904" s="28" t="s">
        <v>1172</v>
      </c>
      <c r="D904" s="23">
        <v>2</v>
      </c>
      <c r="E904" s="31">
        <v>19.989999999999998</v>
      </c>
      <c r="F904" s="25">
        <v>39.979999999999997</v>
      </c>
      <c r="G904" s="26">
        <v>8008285310113</v>
      </c>
    </row>
    <row r="905" spans="1:7" ht="13.8">
      <c r="A905" s="20" t="s">
        <v>58</v>
      </c>
      <c r="B905" s="27" t="s">
        <v>1173</v>
      </c>
      <c r="C905" s="28">
        <v>2138466</v>
      </c>
      <c r="D905" s="23">
        <v>8</v>
      </c>
      <c r="E905" s="31">
        <v>1.3</v>
      </c>
      <c r="F905" s="25">
        <v>10.4</v>
      </c>
      <c r="G905" s="26">
        <v>3026981384660</v>
      </c>
    </row>
    <row r="906" spans="1:7" ht="13.8">
      <c r="A906" s="20" t="s">
        <v>58</v>
      </c>
      <c r="B906" s="27" t="s">
        <v>1174</v>
      </c>
      <c r="C906" s="28"/>
      <c r="D906" s="23">
        <v>2</v>
      </c>
      <c r="E906" s="31">
        <v>7.9</v>
      </c>
      <c r="F906" s="25">
        <v>15.8</v>
      </c>
      <c r="G906" s="26">
        <v>3501170977453</v>
      </c>
    </row>
    <row r="907" spans="1:7" ht="13.8">
      <c r="A907" s="20" t="s">
        <v>58</v>
      </c>
      <c r="B907" s="27" t="s">
        <v>1175</v>
      </c>
      <c r="C907" s="28"/>
      <c r="D907" s="23">
        <v>310</v>
      </c>
      <c r="E907" s="31">
        <v>1.3</v>
      </c>
      <c r="F907" s="25">
        <v>403</v>
      </c>
      <c r="G907" s="26">
        <v>3501170688731</v>
      </c>
    </row>
    <row r="908" spans="1:7" ht="13.8">
      <c r="A908" s="20" t="s">
        <v>58</v>
      </c>
      <c r="B908" s="27" t="s">
        <v>1176</v>
      </c>
      <c r="C908" s="22"/>
      <c r="D908" s="23">
        <v>6</v>
      </c>
      <c r="E908" s="31">
        <v>15.59</v>
      </c>
      <c r="F908" s="25">
        <v>93.54</v>
      </c>
      <c r="G908" s="26">
        <v>3026981384677</v>
      </c>
    </row>
    <row r="909" spans="1:7" ht="13.8">
      <c r="A909" s="20" t="s">
        <v>58</v>
      </c>
      <c r="B909" s="27" t="s">
        <v>1177</v>
      </c>
      <c r="C909" s="28"/>
      <c r="D909" s="23">
        <v>2</v>
      </c>
      <c r="E909" s="31">
        <v>15.59</v>
      </c>
      <c r="F909" s="25">
        <v>31.18</v>
      </c>
      <c r="G909" s="26">
        <v>3501179856179</v>
      </c>
    </row>
    <row r="910" spans="1:7" ht="13.8">
      <c r="A910" s="20" t="s">
        <v>58</v>
      </c>
      <c r="B910" s="27" t="s">
        <v>1178</v>
      </c>
      <c r="C910" s="28"/>
      <c r="D910" s="23">
        <v>1</v>
      </c>
      <c r="E910" s="31">
        <v>15.59</v>
      </c>
      <c r="F910" s="25">
        <v>15.59</v>
      </c>
      <c r="G910" s="26">
        <v>3026981806278</v>
      </c>
    </row>
    <row r="911" spans="1:7" ht="13.8">
      <c r="A911" s="20" t="s">
        <v>58</v>
      </c>
      <c r="B911" s="27" t="s">
        <v>1179</v>
      </c>
      <c r="C911" s="28"/>
      <c r="D911" s="23">
        <v>28</v>
      </c>
      <c r="E911" s="31">
        <v>15.59</v>
      </c>
      <c r="F911" s="25">
        <v>436.52</v>
      </c>
      <c r="G911" s="26">
        <v>3026981373626</v>
      </c>
    </row>
    <row r="912" spans="1:7" ht="13.8">
      <c r="A912" s="20" t="s">
        <v>60</v>
      </c>
      <c r="B912" s="21" t="s">
        <v>1180</v>
      </c>
      <c r="C912" s="22">
        <v>446938</v>
      </c>
      <c r="D912" s="23">
        <v>4</v>
      </c>
      <c r="E912" s="24">
        <v>61.13</v>
      </c>
      <c r="F912" s="25">
        <v>244.52</v>
      </c>
      <c r="G912" s="26">
        <v>4007817188583</v>
      </c>
    </row>
    <row r="913" spans="1:7" ht="13.8">
      <c r="A913" s="20" t="s">
        <v>60</v>
      </c>
      <c r="B913" s="27" t="s">
        <v>1181</v>
      </c>
      <c r="C913" s="28">
        <v>606621</v>
      </c>
      <c r="D913" s="23">
        <v>8</v>
      </c>
      <c r="E913" s="29">
        <v>2.99</v>
      </c>
      <c r="F913" s="25">
        <v>23.92</v>
      </c>
      <c r="G913" s="26">
        <v>4007817609019</v>
      </c>
    </row>
    <row r="914" spans="1:7" ht="13.8">
      <c r="A914" s="20" t="s">
        <v>60</v>
      </c>
      <c r="B914" s="27" t="s">
        <v>1182</v>
      </c>
      <c r="C914" s="28">
        <v>385190</v>
      </c>
      <c r="D914" s="23">
        <v>26</v>
      </c>
      <c r="E914" s="29">
        <v>28.21</v>
      </c>
      <c r="F914" s="25">
        <v>733.46</v>
      </c>
      <c r="G914" s="26">
        <v>4007817309247</v>
      </c>
    </row>
    <row r="915" spans="1:7" ht="13.8">
      <c r="A915" s="20" t="s">
        <v>60</v>
      </c>
      <c r="B915" s="27" t="s">
        <v>1183</v>
      </c>
      <c r="C915" s="28">
        <v>535094</v>
      </c>
      <c r="D915" s="23">
        <v>8</v>
      </c>
      <c r="E915" s="29">
        <v>25.73</v>
      </c>
      <c r="F915" s="25">
        <v>205.84</v>
      </c>
      <c r="G915" s="26">
        <v>4007817550014</v>
      </c>
    </row>
    <row r="916" spans="1:7" ht="13.8">
      <c r="A916" s="20" t="s">
        <v>60</v>
      </c>
      <c r="B916" s="27" t="s">
        <v>1184</v>
      </c>
      <c r="C916" s="28" t="s">
        <v>1185</v>
      </c>
      <c r="D916" s="23">
        <v>7</v>
      </c>
      <c r="E916" s="29">
        <v>3.49</v>
      </c>
      <c r="F916" s="25">
        <v>24.43</v>
      </c>
      <c r="G916" s="26">
        <v>4007817037218</v>
      </c>
    </row>
    <row r="917" spans="1:7" ht="13.8">
      <c r="A917" s="20" t="s">
        <v>60</v>
      </c>
      <c r="B917" s="27" t="s">
        <v>1186</v>
      </c>
      <c r="C917" s="28">
        <v>285179</v>
      </c>
      <c r="D917" s="23">
        <v>18</v>
      </c>
      <c r="E917" s="29">
        <v>11.3</v>
      </c>
      <c r="F917" s="25">
        <v>203.4</v>
      </c>
      <c r="G917" s="26">
        <v>4007817185698</v>
      </c>
    </row>
    <row r="918" spans="1:7" ht="13.8">
      <c r="A918" s="20" t="s">
        <v>60</v>
      </c>
      <c r="B918" s="27" t="s">
        <v>1187</v>
      </c>
      <c r="C918" s="28">
        <v>466710</v>
      </c>
      <c r="D918" s="23">
        <v>10</v>
      </c>
      <c r="E918" s="29">
        <v>6.8</v>
      </c>
      <c r="F918" s="25">
        <v>68</v>
      </c>
      <c r="G918" s="26">
        <v>4007817538982</v>
      </c>
    </row>
    <row r="919" spans="1:7" ht="13.8">
      <c r="A919" s="20" t="s">
        <v>60</v>
      </c>
      <c r="B919" s="27" t="s">
        <v>1188</v>
      </c>
      <c r="C919" s="28" t="s">
        <v>1189</v>
      </c>
      <c r="D919" s="23">
        <v>15</v>
      </c>
      <c r="E919" s="29">
        <v>7.99</v>
      </c>
      <c r="F919" s="25">
        <v>119.85</v>
      </c>
      <c r="G919" s="26">
        <v>4007817567043</v>
      </c>
    </row>
    <row r="920" spans="1:7" ht="13.8">
      <c r="A920" s="20" t="s">
        <v>60</v>
      </c>
      <c r="B920" s="27" t="s">
        <v>1190</v>
      </c>
      <c r="C920" s="28" t="s">
        <v>1191</v>
      </c>
      <c r="D920" s="23">
        <v>4</v>
      </c>
      <c r="E920" s="29">
        <v>4.79</v>
      </c>
      <c r="F920" s="25">
        <v>19.16</v>
      </c>
      <c r="G920" s="26">
        <v>4007817331248</v>
      </c>
    </row>
    <row r="921" spans="1:7" ht="13.8">
      <c r="A921" s="20" t="s">
        <v>60</v>
      </c>
      <c r="B921" s="27" t="s">
        <v>1192</v>
      </c>
      <c r="C921" s="28" t="s">
        <v>1193</v>
      </c>
      <c r="D921" s="23">
        <v>1</v>
      </c>
      <c r="E921" s="29">
        <v>34.74</v>
      </c>
      <c r="F921" s="25">
        <v>34.74</v>
      </c>
      <c r="G921" s="26">
        <v>4007817832547</v>
      </c>
    </row>
    <row r="922" spans="1:7" ht="13.8">
      <c r="A922" s="20" t="s">
        <v>60</v>
      </c>
      <c r="B922" s="27" t="s">
        <v>1194</v>
      </c>
      <c r="C922" s="28" t="s">
        <v>1195</v>
      </c>
      <c r="D922" s="23">
        <v>2</v>
      </c>
      <c r="E922" s="31">
        <v>7.67</v>
      </c>
      <c r="F922" s="25">
        <v>15.34</v>
      </c>
      <c r="G922" s="26">
        <v>4007817105023</v>
      </c>
    </row>
    <row r="923" spans="1:7" ht="13.8">
      <c r="A923" s="20" t="s">
        <v>60</v>
      </c>
      <c r="B923" s="27" t="s">
        <v>1196</v>
      </c>
      <c r="C923" s="28" t="s">
        <v>1197</v>
      </c>
      <c r="D923" s="23">
        <v>2</v>
      </c>
      <c r="E923" s="31">
        <v>19.989999999999998</v>
      </c>
      <c r="F923" s="25">
        <v>39.979999999999997</v>
      </c>
      <c r="G923" s="26">
        <v>4007817036761</v>
      </c>
    </row>
    <row r="924" spans="1:7" ht="13.8">
      <c r="A924" s="20" t="s">
        <v>60</v>
      </c>
      <c r="B924" s="27" t="s">
        <v>1198</v>
      </c>
      <c r="C924" s="33" t="s">
        <v>1199</v>
      </c>
      <c r="D924" s="23">
        <v>2</v>
      </c>
      <c r="E924" s="34">
        <v>19.989999999999998</v>
      </c>
      <c r="F924" s="25">
        <v>39.979999999999997</v>
      </c>
      <c r="G924" s="26">
        <v>4007817308356</v>
      </c>
    </row>
    <row r="925" spans="1:7" ht="13.8">
      <c r="A925" s="20" t="s">
        <v>60</v>
      </c>
      <c r="B925" s="27" t="s">
        <v>1200</v>
      </c>
      <c r="C925" s="35">
        <v>672388</v>
      </c>
      <c r="D925" s="23">
        <v>1</v>
      </c>
      <c r="E925" s="31">
        <v>3.03</v>
      </c>
      <c r="F925" s="25">
        <v>3.03</v>
      </c>
      <c r="G925" s="26">
        <v>4007817348031</v>
      </c>
    </row>
    <row r="926" spans="1:7" ht="13.8">
      <c r="A926" s="20" t="s">
        <v>60</v>
      </c>
      <c r="B926" s="27" t="s">
        <v>1201</v>
      </c>
      <c r="C926" s="28"/>
      <c r="D926" s="23">
        <v>16</v>
      </c>
      <c r="E926" s="31">
        <v>1.7</v>
      </c>
      <c r="F926" s="25">
        <v>27.2</v>
      </c>
      <c r="G926" s="26">
        <v>4007817832042</v>
      </c>
    </row>
    <row r="927" spans="1:7" ht="13.8">
      <c r="A927" s="20" t="s">
        <v>60</v>
      </c>
      <c r="B927" s="27" t="s">
        <v>1202</v>
      </c>
      <c r="C927" s="28">
        <v>91487</v>
      </c>
      <c r="D927" s="23">
        <v>28</v>
      </c>
      <c r="E927" s="31">
        <v>1.19</v>
      </c>
      <c r="F927" s="25">
        <v>33.32</v>
      </c>
      <c r="G927" s="26">
        <v>4007817504598</v>
      </c>
    </row>
    <row r="928" spans="1:7" ht="13.8">
      <c r="A928" s="20" t="s">
        <v>60</v>
      </c>
      <c r="B928" s="27" t="s">
        <v>1203</v>
      </c>
      <c r="C928" s="28">
        <v>471399</v>
      </c>
      <c r="D928" s="23">
        <v>5</v>
      </c>
      <c r="E928" s="31">
        <v>3.99</v>
      </c>
      <c r="F928" s="25">
        <v>19.95</v>
      </c>
      <c r="G928" s="26">
        <v>4007817102947</v>
      </c>
    </row>
    <row r="929" spans="1:7" ht="13.8">
      <c r="A929" s="20" t="s">
        <v>60</v>
      </c>
      <c r="B929" s="27" t="s">
        <v>1204</v>
      </c>
      <c r="C929" s="28" t="s">
        <v>1205</v>
      </c>
      <c r="D929" s="23">
        <v>5</v>
      </c>
      <c r="E929" s="31">
        <v>21.5</v>
      </c>
      <c r="F929" s="25">
        <v>107.5</v>
      </c>
      <c r="G929" s="26">
        <v>4007817332221</v>
      </c>
    </row>
    <row r="930" spans="1:7" ht="13.8">
      <c r="A930" s="20" t="s">
        <v>60</v>
      </c>
      <c r="B930" s="27" t="s">
        <v>1206</v>
      </c>
      <c r="C930" s="28">
        <v>87548</v>
      </c>
      <c r="D930" s="23">
        <v>1</v>
      </c>
      <c r="E930" s="31">
        <v>2.44</v>
      </c>
      <c r="F930" s="25">
        <v>2.44</v>
      </c>
      <c r="G930" s="26">
        <v>4007817332221</v>
      </c>
    </row>
    <row r="931" spans="1:7" ht="13.8">
      <c r="A931" s="20" t="s">
        <v>60</v>
      </c>
      <c r="B931" s="27" t="s">
        <v>1207</v>
      </c>
      <c r="C931" s="28">
        <v>302979</v>
      </c>
      <c r="D931" s="23">
        <v>9</v>
      </c>
      <c r="E931" s="31">
        <v>0.85</v>
      </c>
      <c r="F931" s="25">
        <v>7.65</v>
      </c>
      <c r="G931" s="26">
        <v>400781704606</v>
      </c>
    </row>
    <row r="932" spans="1:7" ht="13.8">
      <c r="A932" s="20" t="s">
        <v>60</v>
      </c>
      <c r="B932" s="27" t="s">
        <v>1208</v>
      </c>
      <c r="C932" s="28">
        <v>444410</v>
      </c>
      <c r="D932" s="23">
        <v>6</v>
      </c>
      <c r="E932" s="31">
        <v>1.99</v>
      </c>
      <c r="F932" s="25">
        <v>11.94</v>
      </c>
      <c r="G932" s="26">
        <v>4007817022948</v>
      </c>
    </row>
    <row r="933" spans="1:7" ht="13.8">
      <c r="A933" s="20" t="s">
        <v>60</v>
      </c>
      <c r="B933" s="37" t="s">
        <v>1209</v>
      </c>
      <c r="C933" s="22" t="s">
        <v>1210</v>
      </c>
      <c r="D933" s="23">
        <v>1</v>
      </c>
      <c r="E933" s="31">
        <v>25.4</v>
      </c>
      <c r="F933" s="25">
        <v>25.4</v>
      </c>
      <c r="G933" s="26">
        <v>4007817188576</v>
      </c>
    </row>
    <row r="934" spans="1:7" ht="13.8">
      <c r="A934" s="20" t="s">
        <v>60</v>
      </c>
      <c r="B934" s="27" t="s">
        <v>1211</v>
      </c>
      <c r="C934" s="28" t="s">
        <v>1212</v>
      </c>
      <c r="D934" s="23">
        <v>8</v>
      </c>
      <c r="E934" s="31">
        <v>5.98</v>
      </c>
      <c r="F934" s="25">
        <v>47.84</v>
      </c>
      <c r="G934" s="26">
        <v>4007817067826</v>
      </c>
    </row>
    <row r="935" spans="1:7" ht="13.8">
      <c r="A935" s="20" t="s">
        <v>60</v>
      </c>
      <c r="B935" s="27" t="s">
        <v>1213</v>
      </c>
      <c r="C935" s="28" t="s">
        <v>1214</v>
      </c>
      <c r="D935" s="23">
        <v>5</v>
      </c>
      <c r="E935" s="31">
        <v>7.99</v>
      </c>
      <c r="F935" s="25">
        <v>39.950000000000003</v>
      </c>
      <c r="G935" s="26">
        <v>4007817328934</v>
      </c>
    </row>
    <row r="936" spans="1:7" ht="13.8">
      <c r="A936" s="20" t="s">
        <v>60</v>
      </c>
      <c r="B936" s="27" t="s">
        <v>1215</v>
      </c>
      <c r="C936" s="28" t="s">
        <v>1216</v>
      </c>
      <c r="D936" s="23">
        <v>14</v>
      </c>
      <c r="E936" s="31">
        <v>3.77</v>
      </c>
      <c r="F936" s="25">
        <v>52.78</v>
      </c>
      <c r="G936" s="26">
        <v>4007817348000</v>
      </c>
    </row>
    <row r="937" spans="1:7" ht="13.8">
      <c r="A937" s="20" t="s">
        <v>60</v>
      </c>
      <c r="B937" s="27" t="s">
        <v>1217</v>
      </c>
      <c r="C937" s="28">
        <v>6372388</v>
      </c>
      <c r="D937" s="23">
        <v>11</v>
      </c>
      <c r="E937" s="31">
        <v>3.03</v>
      </c>
      <c r="F937" s="25">
        <v>33.33</v>
      </c>
      <c r="G937" s="26">
        <v>4007817348031</v>
      </c>
    </row>
    <row r="938" spans="1:7" ht="13.8">
      <c r="A938" s="20" t="s">
        <v>60</v>
      </c>
      <c r="B938" s="27" t="s">
        <v>1218</v>
      </c>
      <c r="C938" s="28">
        <v>791048</v>
      </c>
      <c r="D938" s="23">
        <v>16</v>
      </c>
      <c r="E938" s="31">
        <v>1.25</v>
      </c>
      <c r="F938" s="25">
        <v>20</v>
      </c>
      <c r="G938" s="26">
        <v>4006381105316</v>
      </c>
    </row>
    <row r="939" spans="1:7" ht="13.8">
      <c r="A939" s="20" t="s">
        <v>60</v>
      </c>
      <c r="B939" s="27" t="s">
        <v>1219</v>
      </c>
      <c r="C939" s="28">
        <v>380029</v>
      </c>
      <c r="D939" s="23">
        <v>7</v>
      </c>
      <c r="E939" s="31">
        <v>1.59</v>
      </c>
      <c r="F939" s="25">
        <v>11.13</v>
      </c>
      <c r="G939" s="26">
        <v>4006381503225</v>
      </c>
    </row>
    <row r="940" spans="1:7" ht="13.8">
      <c r="A940" s="20" t="s">
        <v>60</v>
      </c>
      <c r="B940" s="27" t="s">
        <v>1220</v>
      </c>
      <c r="C940" s="28" t="s">
        <v>1221</v>
      </c>
      <c r="D940" s="23">
        <v>4</v>
      </c>
      <c r="E940" s="31">
        <v>1.07</v>
      </c>
      <c r="F940" s="25">
        <v>4.28</v>
      </c>
      <c r="G940" s="26">
        <v>1007817334089</v>
      </c>
    </row>
    <row r="941" spans="1:7" ht="13.8">
      <c r="A941" s="20" t="s">
        <v>60</v>
      </c>
      <c r="B941" s="27" t="s">
        <v>1222</v>
      </c>
      <c r="C941" s="28" t="s">
        <v>1205</v>
      </c>
      <c r="D941" s="23">
        <v>1</v>
      </c>
      <c r="E941" s="31">
        <v>1.62</v>
      </c>
      <c r="F941" s="25">
        <v>1.62</v>
      </c>
      <c r="G941" s="26">
        <v>4007817310748</v>
      </c>
    </row>
    <row r="942" spans="1:7" ht="13.8">
      <c r="A942" s="20" t="s">
        <v>60</v>
      </c>
      <c r="B942" s="27" t="s">
        <v>1223</v>
      </c>
      <c r="C942" s="22"/>
      <c r="D942" s="23">
        <v>4</v>
      </c>
      <c r="E942" s="31">
        <v>1.8</v>
      </c>
      <c r="F942" s="25">
        <v>7.2</v>
      </c>
      <c r="G942" s="26"/>
    </row>
    <row r="943" spans="1:7" ht="13.8">
      <c r="A943" s="20" t="s">
        <v>60</v>
      </c>
      <c r="B943" s="27" t="s">
        <v>1224</v>
      </c>
      <c r="C943" s="28" t="s">
        <v>1225</v>
      </c>
      <c r="D943" s="23">
        <v>8</v>
      </c>
      <c r="E943" s="31">
        <v>1.57</v>
      </c>
      <c r="F943" s="25">
        <v>12.56</v>
      </c>
      <c r="G943" s="26">
        <v>4007817328859</v>
      </c>
    </row>
    <row r="944" spans="1:7" ht="13.8">
      <c r="A944" s="20" t="s">
        <v>60</v>
      </c>
      <c r="B944" s="27" t="s">
        <v>1226</v>
      </c>
      <c r="C944" s="28">
        <v>77427</v>
      </c>
      <c r="D944" s="23">
        <v>11</v>
      </c>
      <c r="E944" s="31">
        <v>7.04</v>
      </c>
      <c r="F944" s="25">
        <v>77.44</v>
      </c>
      <c r="G944" s="26">
        <v>4007817774151</v>
      </c>
    </row>
    <row r="945" spans="1:7" ht="13.8">
      <c r="A945" s="20" t="s">
        <v>60</v>
      </c>
      <c r="B945" s="27" t="s">
        <v>1227</v>
      </c>
      <c r="C945" s="28"/>
      <c r="D945" s="23">
        <v>2</v>
      </c>
      <c r="E945" s="31">
        <v>0.95</v>
      </c>
      <c r="F945" s="25">
        <v>1.9</v>
      </c>
      <c r="G945" s="26"/>
    </row>
    <row r="946" spans="1:7" ht="13.8">
      <c r="A946" s="20" t="s">
        <v>60</v>
      </c>
      <c r="B946" s="27" t="s">
        <v>1228</v>
      </c>
      <c r="C946" s="70" t="s">
        <v>1229</v>
      </c>
      <c r="D946" s="39">
        <v>17</v>
      </c>
      <c r="E946" s="31">
        <v>0.64</v>
      </c>
      <c r="F946" s="31">
        <v>10.88</v>
      </c>
      <c r="G946" s="26">
        <v>4007817104620</v>
      </c>
    </row>
    <row r="947" spans="1:7" ht="13.8">
      <c r="A947" s="20" t="s">
        <v>60</v>
      </c>
      <c r="B947" s="27" t="s">
        <v>1230</v>
      </c>
      <c r="C947" s="70" t="s">
        <v>1195</v>
      </c>
      <c r="D947" s="39">
        <v>8</v>
      </c>
      <c r="E947" s="31">
        <v>0.7</v>
      </c>
      <c r="F947" s="31">
        <v>5.6</v>
      </c>
      <c r="G947" s="26">
        <v>4007817104583</v>
      </c>
    </row>
    <row r="948" spans="1:7" ht="13.8">
      <c r="A948" s="49" t="s">
        <v>62</v>
      </c>
      <c r="B948" s="21" t="s">
        <v>1231</v>
      </c>
      <c r="C948" s="22"/>
      <c r="D948" s="23">
        <v>18</v>
      </c>
      <c r="E948" s="78">
        <v>28</v>
      </c>
      <c r="F948" s="25">
        <v>504</v>
      </c>
      <c r="G948" s="26">
        <v>4003198101029</v>
      </c>
    </row>
    <row r="949" spans="1:7" ht="13.8">
      <c r="A949" s="49" t="s">
        <v>62</v>
      </c>
      <c r="B949" s="27" t="s">
        <v>1232</v>
      </c>
      <c r="C949" s="28"/>
      <c r="D949" s="23">
        <v>17</v>
      </c>
      <c r="E949" s="29">
        <v>29.25</v>
      </c>
      <c r="F949" s="25">
        <v>497.25</v>
      </c>
      <c r="G949" s="26">
        <v>4003198130272</v>
      </c>
    </row>
    <row r="950" spans="1:7" ht="13.8">
      <c r="A950" s="49" t="s">
        <v>62</v>
      </c>
      <c r="B950" s="27" t="s">
        <v>1233</v>
      </c>
      <c r="C950" s="28"/>
      <c r="D950" s="23">
        <v>11</v>
      </c>
      <c r="E950" s="29">
        <v>29.25</v>
      </c>
      <c r="F950" s="25">
        <v>321.75</v>
      </c>
      <c r="G950" s="26">
        <v>4003198130340</v>
      </c>
    </row>
    <row r="951" spans="1:7" ht="13.8">
      <c r="A951" s="49" t="s">
        <v>62</v>
      </c>
      <c r="B951" s="27" t="s">
        <v>1234</v>
      </c>
      <c r="C951" s="28"/>
      <c r="D951" s="23">
        <v>6</v>
      </c>
      <c r="E951" s="29">
        <v>29.66</v>
      </c>
      <c r="F951" s="25">
        <v>177.96</v>
      </c>
      <c r="G951" s="26">
        <v>4003198104136</v>
      </c>
    </row>
    <row r="952" spans="1:7" ht="13.8">
      <c r="A952" s="49" t="s">
        <v>62</v>
      </c>
      <c r="B952" s="27" t="s">
        <v>1235</v>
      </c>
      <c r="C952" s="28"/>
      <c r="D952" s="23">
        <v>2</v>
      </c>
      <c r="E952" s="29">
        <v>29.66</v>
      </c>
      <c r="F952" s="25">
        <v>59.32</v>
      </c>
      <c r="G952" s="26">
        <v>4003198104198</v>
      </c>
    </row>
    <row r="953" spans="1:7" ht="13.8">
      <c r="A953" s="49" t="s">
        <v>62</v>
      </c>
      <c r="B953" s="27" t="s">
        <v>1236</v>
      </c>
      <c r="C953" s="28"/>
      <c r="D953" s="23">
        <v>10</v>
      </c>
      <c r="E953" s="29">
        <v>29.66</v>
      </c>
      <c r="F953" s="25">
        <v>296.60000000000002</v>
      </c>
      <c r="G953" s="26">
        <v>4003198105430</v>
      </c>
    </row>
    <row r="954" spans="1:7" ht="13.8">
      <c r="A954" s="49" t="s">
        <v>62</v>
      </c>
      <c r="B954" s="27" t="s">
        <v>1238</v>
      </c>
      <c r="C954" s="28"/>
      <c r="D954" s="23">
        <v>6</v>
      </c>
      <c r="E954" s="29">
        <v>19.55</v>
      </c>
      <c r="F954" s="25">
        <v>117.3</v>
      </c>
      <c r="G954" s="26">
        <v>4003198104839</v>
      </c>
    </row>
    <row r="955" spans="1:7" ht="13.8">
      <c r="A955" s="11" t="s">
        <v>64</v>
      </c>
      <c r="B955" s="48" t="s">
        <v>1239</v>
      </c>
      <c r="C955" s="48"/>
      <c r="D955" s="39">
        <v>3</v>
      </c>
      <c r="E955" s="31">
        <v>1.91</v>
      </c>
      <c r="F955" s="31">
        <v>5.73</v>
      </c>
      <c r="G955" s="26" t="s">
        <v>1240</v>
      </c>
    </row>
    <row r="956" spans="1:7" ht="13.8">
      <c r="A956" s="11" t="s">
        <v>64</v>
      </c>
      <c r="B956" s="48" t="s">
        <v>1241</v>
      </c>
      <c r="C956" s="48">
        <v>751480</v>
      </c>
      <c r="D956" s="39">
        <v>1</v>
      </c>
      <c r="E956" s="31">
        <v>7.8</v>
      </c>
      <c r="F956" s="31">
        <v>7.8</v>
      </c>
      <c r="G956" s="26" t="s">
        <v>1242</v>
      </c>
    </row>
    <row r="957" spans="1:7" ht="13.8">
      <c r="A957" s="11" t="s">
        <v>64</v>
      </c>
      <c r="B957" s="48" t="s">
        <v>1243</v>
      </c>
      <c r="C957" s="48" t="s">
        <v>1244</v>
      </c>
      <c r="D957" s="39">
        <v>6</v>
      </c>
      <c r="E957" s="31">
        <v>3.29</v>
      </c>
      <c r="F957" s="31">
        <v>19.739999999999998</v>
      </c>
      <c r="G957" s="26" t="s">
        <v>1245</v>
      </c>
    </row>
    <row r="958" spans="1:7" ht="13.8">
      <c r="A958" s="11" t="s">
        <v>64</v>
      </c>
      <c r="B958" s="48" t="s">
        <v>1246</v>
      </c>
      <c r="C958" s="48" t="s">
        <v>1247</v>
      </c>
      <c r="D958" s="39">
        <v>4</v>
      </c>
      <c r="E958" s="31">
        <v>1.29</v>
      </c>
      <c r="F958" s="31">
        <v>5.16</v>
      </c>
      <c r="G958" s="26" t="s">
        <v>1248</v>
      </c>
    </row>
    <row r="959" spans="1:7" ht="13.8">
      <c r="A959" s="11" t="s">
        <v>64</v>
      </c>
      <c r="B959" s="48" t="s">
        <v>1249</v>
      </c>
      <c r="C959" s="48" t="s">
        <v>1250</v>
      </c>
      <c r="D959" s="39">
        <v>1</v>
      </c>
      <c r="E959" s="31">
        <v>9.11</v>
      </c>
      <c r="F959" s="31">
        <v>9.11</v>
      </c>
      <c r="G959" s="26" t="s">
        <v>1251</v>
      </c>
    </row>
    <row r="960" spans="1:7" ht="13.8">
      <c r="A960" s="11" t="s">
        <v>64</v>
      </c>
      <c r="B960" s="48" t="s">
        <v>1252</v>
      </c>
      <c r="C960" s="48" t="s">
        <v>1253</v>
      </c>
      <c r="D960" s="39">
        <v>3</v>
      </c>
      <c r="E960" s="31">
        <v>4.5999999999999996</v>
      </c>
      <c r="F960" s="31">
        <v>13.8</v>
      </c>
      <c r="G960" s="26" t="s">
        <v>1254</v>
      </c>
    </row>
    <row r="961" spans="1:7" ht="13.8">
      <c r="A961" s="11" t="s">
        <v>64</v>
      </c>
      <c r="B961" s="48" t="s">
        <v>1255</v>
      </c>
      <c r="C961" s="48" t="s">
        <v>1256</v>
      </c>
      <c r="D961" s="39">
        <v>28</v>
      </c>
      <c r="E961" s="31">
        <v>3.99</v>
      </c>
      <c r="F961" s="31">
        <v>111.72</v>
      </c>
      <c r="G961" s="26" t="s">
        <v>1257</v>
      </c>
    </row>
    <row r="962" spans="1:7" ht="13.8">
      <c r="A962" s="11" t="s">
        <v>64</v>
      </c>
      <c r="B962" s="48" t="s">
        <v>1258</v>
      </c>
      <c r="C962" s="48" t="s">
        <v>1259</v>
      </c>
      <c r="D962" s="39">
        <v>17</v>
      </c>
      <c r="E962" s="31">
        <v>1.91</v>
      </c>
      <c r="F962" s="31">
        <v>32.47</v>
      </c>
      <c r="G962" s="26" t="s">
        <v>1260</v>
      </c>
    </row>
    <row r="963" spans="1:7" ht="13.8">
      <c r="A963" s="11" t="s">
        <v>64</v>
      </c>
      <c r="B963" s="48" t="s">
        <v>1261</v>
      </c>
      <c r="C963" s="48">
        <v>258810</v>
      </c>
      <c r="D963" s="39">
        <v>4</v>
      </c>
      <c r="E963" s="31">
        <v>2.14</v>
      </c>
      <c r="F963" s="31">
        <v>8.56</v>
      </c>
      <c r="G963" s="26" t="s">
        <v>1262</v>
      </c>
    </row>
    <row r="964" spans="1:7" ht="13.8">
      <c r="A964" s="11" t="s">
        <v>64</v>
      </c>
      <c r="B964" s="48" t="s">
        <v>1263</v>
      </c>
      <c r="C964" s="48">
        <v>469602</v>
      </c>
      <c r="D964" s="39">
        <v>7</v>
      </c>
      <c r="E964" s="31">
        <v>2.4900000000000002</v>
      </c>
      <c r="F964" s="31">
        <v>17.43</v>
      </c>
      <c r="G964" s="26" t="s">
        <v>1264</v>
      </c>
    </row>
    <row r="965" spans="1:7" ht="13.8">
      <c r="A965" s="11" t="s">
        <v>64</v>
      </c>
      <c r="B965" s="48" t="s">
        <v>1265</v>
      </c>
      <c r="C965" s="48">
        <v>444082</v>
      </c>
      <c r="D965" s="39">
        <v>18</v>
      </c>
      <c r="E965" s="31">
        <v>1.49</v>
      </c>
      <c r="F965" s="31">
        <v>26.82</v>
      </c>
      <c r="G965" s="26" t="s">
        <v>1266</v>
      </c>
    </row>
    <row r="966" spans="1:7" ht="13.8">
      <c r="A966" s="11" t="s">
        <v>64</v>
      </c>
      <c r="B966" s="48" t="s">
        <v>1268</v>
      </c>
      <c r="C966" s="48">
        <v>405665</v>
      </c>
      <c r="D966" s="39">
        <v>14</v>
      </c>
      <c r="E966" s="31">
        <v>6.73</v>
      </c>
      <c r="F966" s="31">
        <v>94.22</v>
      </c>
      <c r="G966" s="26" t="s">
        <v>1269</v>
      </c>
    </row>
    <row r="967" spans="1:7" ht="13.8">
      <c r="A967" s="11" t="s">
        <v>64</v>
      </c>
      <c r="B967" s="48" t="s">
        <v>1270</v>
      </c>
      <c r="C967" s="48">
        <v>450509</v>
      </c>
      <c r="D967" s="39">
        <v>289</v>
      </c>
      <c r="E967" s="31">
        <v>1.97</v>
      </c>
      <c r="F967" s="31">
        <v>569.33000000000004</v>
      </c>
      <c r="G967" s="26" t="s">
        <v>1271</v>
      </c>
    </row>
    <row r="968" spans="1:7" ht="13.8">
      <c r="A968" s="11" t="s">
        <v>64</v>
      </c>
      <c r="B968" s="48" t="s">
        <v>1272</v>
      </c>
      <c r="C968" s="48">
        <v>467173</v>
      </c>
      <c r="D968" s="39">
        <v>23</v>
      </c>
      <c r="E968" s="31">
        <v>2.4300000000000002</v>
      </c>
      <c r="F968" s="31">
        <v>55.89</v>
      </c>
      <c r="G968" s="26" t="s">
        <v>1273</v>
      </c>
    </row>
    <row r="969" spans="1:7" ht="13.8">
      <c r="A969" s="11" t="s">
        <v>64</v>
      </c>
      <c r="B969" s="48" t="s">
        <v>1274</v>
      </c>
      <c r="C969" s="48"/>
      <c r="D969" s="39">
        <v>15</v>
      </c>
      <c r="E969" s="31">
        <v>2.4300000000000002</v>
      </c>
      <c r="F969" s="31">
        <v>36.450000000000003</v>
      </c>
      <c r="G969" s="26" t="s">
        <v>1275</v>
      </c>
    </row>
    <row r="970" spans="1:7" ht="13.8">
      <c r="A970" s="11" t="s">
        <v>64</v>
      </c>
      <c r="B970" s="48" t="s">
        <v>1276</v>
      </c>
      <c r="C970" s="48">
        <v>279704</v>
      </c>
      <c r="D970" s="39">
        <v>21</v>
      </c>
      <c r="E970" s="31">
        <v>7.88</v>
      </c>
      <c r="F970" s="31">
        <v>165.48</v>
      </c>
      <c r="G970" s="26" t="s">
        <v>1277</v>
      </c>
    </row>
    <row r="971" spans="1:7" ht="13.8">
      <c r="A971" s="11" t="s">
        <v>64</v>
      </c>
      <c r="B971" s="48" t="s">
        <v>1278</v>
      </c>
      <c r="C971" s="48" t="s">
        <v>1279</v>
      </c>
      <c r="D971" s="39">
        <v>24</v>
      </c>
      <c r="E971" s="31">
        <v>2.2000000000000002</v>
      </c>
      <c r="F971" s="31">
        <v>52.8</v>
      </c>
      <c r="G971" s="26" t="s">
        <v>1262</v>
      </c>
    </row>
    <row r="972" spans="1:7" ht="13.8">
      <c r="A972" s="11" t="s">
        <v>64</v>
      </c>
      <c r="B972" s="48" t="s">
        <v>1280</v>
      </c>
      <c r="C972" s="48" t="s">
        <v>1281</v>
      </c>
      <c r="D972" s="39">
        <v>120</v>
      </c>
      <c r="E972" s="31">
        <v>1.55</v>
      </c>
      <c r="F972" s="31">
        <v>186</v>
      </c>
      <c r="G972" s="26" t="s">
        <v>1282</v>
      </c>
    </row>
    <row r="973" spans="1:7" ht="13.8">
      <c r="A973" s="11" t="s">
        <v>64</v>
      </c>
      <c r="B973" s="48" t="s">
        <v>1283</v>
      </c>
      <c r="C973" s="48">
        <v>467176</v>
      </c>
      <c r="D973" s="39">
        <v>37</v>
      </c>
      <c r="E973" s="31">
        <v>2.4300000000000002</v>
      </c>
      <c r="F973" s="31">
        <v>89.91</v>
      </c>
      <c r="G973" s="26" t="s">
        <v>1284</v>
      </c>
    </row>
    <row r="974" spans="1:7" ht="13.8">
      <c r="A974" s="11" t="s">
        <v>64</v>
      </c>
      <c r="B974" s="48" t="s">
        <v>1285</v>
      </c>
      <c r="C974" s="48">
        <v>19714</v>
      </c>
      <c r="D974" s="39">
        <v>19</v>
      </c>
      <c r="E974" s="31">
        <v>1.97</v>
      </c>
      <c r="F974" s="31">
        <v>37.43</v>
      </c>
      <c r="G974" s="26" t="s">
        <v>1286</v>
      </c>
    </row>
    <row r="975" spans="1:7" ht="13.8">
      <c r="A975" s="11" t="s">
        <v>64</v>
      </c>
      <c r="B975" s="48" t="s">
        <v>1287</v>
      </c>
      <c r="C975" s="48">
        <v>19706</v>
      </c>
      <c r="D975" s="39">
        <v>6</v>
      </c>
      <c r="E975" s="31">
        <v>1.97</v>
      </c>
      <c r="F975" s="31">
        <v>11.82</v>
      </c>
      <c r="G975" s="26" t="s">
        <v>1288</v>
      </c>
    </row>
    <row r="976" spans="1:7" ht="13.8">
      <c r="A976" s="11" t="s">
        <v>64</v>
      </c>
      <c r="B976" s="48" t="s">
        <v>1289</v>
      </c>
      <c r="C976" s="48" t="s">
        <v>1290</v>
      </c>
      <c r="D976" s="39">
        <v>10</v>
      </c>
      <c r="E976" s="31">
        <v>1.32</v>
      </c>
      <c r="F976" s="31">
        <v>13.2</v>
      </c>
      <c r="G976" s="26" t="s">
        <v>1291</v>
      </c>
    </row>
    <row r="977" spans="1:7" ht="13.8">
      <c r="A977" s="11" t="s">
        <v>64</v>
      </c>
      <c r="B977" s="48" t="s">
        <v>1292</v>
      </c>
      <c r="C977" s="48" t="s">
        <v>1293</v>
      </c>
      <c r="D977" s="39">
        <v>6</v>
      </c>
      <c r="E977" s="31">
        <v>3.2</v>
      </c>
      <c r="F977" s="31">
        <v>19.2</v>
      </c>
      <c r="G977" s="26" t="s">
        <v>1294</v>
      </c>
    </row>
    <row r="978" spans="1:7" ht="13.8">
      <c r="A978" s="11" t="s">
        <v>64</v>
      </c>
      <c r="B978" s="48" t="s">
        <v>1295</v>
      </c>
      <c r="C978" s="48" t="s">
        <v>1297</v>
      </c>
      <c r="D978" s="39">
        <v>10</v>
      </c>
      <c r="E978" s="31">
        <v>2.4</v>
      </c>
      <c r="F978" s="31">
        <v>24</v>
      </c>
      <c r="G978" s="26" t="s">
        <v>1298</v>
      </c>
    </row>
    <row r="979" spans="1:7" ht="13.8">
      <c r="A979" s="11" t="s">
        <v>64</v>
      </c>
      <c r="B979" s="48" t="s">
        <v>1299</v>
      </c>
      <c r="C979" s="48" t="s">
        <v>1300</v>
      </c>
      <c r="D979" s="39">
        <v>12</v>
      </c>
      <c r="E979" s="31">
        <v>1.79</v>
      </c>
      <c r="F979" s="31">
        <v>21.48</v>
      </c>
      <c r="G979" s="26" t="s">
        <v>1286</v>
      </c>
    </row>
    <row r="980" spans="1:7" ht="13.8">
      <c r="A980" s="11" t="s">
        <v>64</v>
      </c>
      <c r="B980" s="48" t="s">
        <v>1301</v>
      </c>
      <c r="C980" s="48" t="s">
        <v>1302</v>
      </c>
      <c r="D980" s="39">
        <v>2</v>
      </c>
      <c r="E980" s="31">
        <v>2.63</v>
      </c>
      <c r="F980" s="31">
        <v>5.26</v>
      </c>
      <c r="G980" s="26" t="s">
        <v>1303</v>
      </c>
    </row>
    <row r="981" spans="1:7" ht="13.8">
      <c r="A981" s="11" t="s">
        <v>64</v>
      </c>
      <c r="B981" s="48" t="s">
        <v>1304</v>
      </c>
      <c r="C981" s="48" t="s">
        <v>1305</v>
      </c>
      <c r="D981" s="39">
        <v>3</v>
      </c>
      <c r="E981" s="31">
        <v>2.93</v>
      </c>
      <c r="F981" s="31">
        <v>8.7899999999999991</v>
      </c>
      <c r="G981" s="26" t="s">
        <v>1306</v>
      </c>
    </row>
    <row r="982" spans="1:7" ht="13.8">
      <c r="A982" s="11" t="s">
        <v>64</v>
      </c>
      <c r="B982" s="48" t="s">
        <v>1307</v>
      </c>
      <c r="C982" s="48" t="s">
        <v>1308</v>
      </c>
      <c r="D982" s="39">
        <v>1</v>
      </c>
      <c r="E982" s="31">
        <v>6.8</v>
      </c>
      <c r="F982" s="31">
        <v>6.8</v>
      </c>
      <c r="G982" s="26" t="s">
        <v>1309</v>
      </c>
    </row>
    <row r="983" spans="1:7" ht="13.8">
      <c r="A983" s="11" t="s">
        <v>64</v>
      </c>
      <c r="B983" s="48" t="s">
        <v>1310</v>
      </c>
      <c r="C983" s="48" t="s">
        <v>1311</v>
      </c>
      <c r="D983" s="39">
        <v>1</v>
      </c>
      <c r="E983" s="31">
        <v>9.11</v>
      </c>
      <c r="F983" s="31">
        <v>9.11</v>
      </c>
      <c r="G983" s="26" t="s">
        <v>1312</v>
      </c>
    </row>
    <row r="984" spans="1:7" ht="13.8">
      <c r="A984" s="11" t="s">
        <v>64</v>
      </c>
      <c r="B984" s="48" t="s">
        <v>1313</v>
      </c>
      <c r="C984" s="48" t="s">
        <v>1314</v>
      </c>
      <c r="D984" s="39">
        <v>12</v>
      </c>
      <c r="E984" s="31">
        <v>1.59</v>
      </c>
      <c r="F984" s="31">
        <v>19.079999999999998</v>
      </c>
      <c r="G984" s="26" t="s">
        <v>1315</v>
      </c>
    </row>
    <row r="985" spans="1:7" ht="13.8">
      <c r="A985" s="11" t="s">
        <v>64</v>
      </c>
      <c r="B985" s="48" t="s">
        <v>1316</v>
      </c>
      <c r="C985" s="48">
        <v>19501</v>
      </c>
      <c r="D985" s="39">
        <v>18</v>
      </c>
      <c r="E985" s="31">
        <v>1.89</v>
      </c>
      <c r="F985" s="31">
        <v>34.020000000000003</v>
      </c>
      <c r="G985" s="26" t="s">
        <v>1317</v>
      </c>
    </row>
    <row r="986" spans="1:7" ht="13.8">
      <c r="A986" s="11" t="s">
        <v>64</v>
      </c>
      <c r="B986" s="48" t="s">
        <v>1318</v>
      </c>
      <c r="C986" s="48" t="s">
        <v>1319</v>
      </c>
      <c r="D986" s="39">
        <v>16</v>
      </c>
      <c r="E986" s="31">
        <v>3.4</v>
      </c>
      <c r="F986" s="31">
        <v>54.4</v>
      </c>
      <c r="G986" s="26" t="s">
        <v>1320</v>
      </c>
    </row>
    <row r="987" spans="1:7" ht="13.8">
      <c r="A987" s="11" t="s">
        <v>64</v>
      </c>
      <c r="B987" s="48" t="s">
        <v>1321</v>
      </c>
      <c r="C987" s="48" t="s">
        <v>1322</v>
      </c>
      <c r="D987" s="39">
        <v>12</v>
      </c>
      <c r="E987" s="31">
        <v>5.63</v>
      </c>
      <c r="F987" s="31">
        <v>67.56</v>
      </c>
      <c r="G987" s="26" t="s">
        <v>1323</v>
      </c>
    </row>
    <row r="988" spans="1:7" ht="13.8">
      <c r="A988" s="11" t="s">
        <v>64</v>
      </c>
      <c r="B988" s="48" t="s">
        <v>1324</v>
      </c>
      <c r="C988" s="48" t="s">
        <v>1325</v>
      </c>
      <c r="D988" s="39">
        <v>1</v>
      </c>
      <c r="E988" s="31">
        <v>7.77</v>
      </c>
      <c r="F988" s="31">
        <v>7.77</v>
      </c>
      <c r="G988" s="26" t="s">
        <v>1326</v>
      </c>
    </row>
    <row r="989" spans="1:7" ht="13.8">
      <c r="A989" s="20" t="s">
        <v>66</v>
      </c>
      <c r="B989" s="21" t="s">
        <v>1327</v>
      </c>
      <c r="C989" s="22">
        <v>451018</v>
      </c>
      <c r="D989" s="23">
        <v>16</v>
      </c>
      <c r="E989" s="24">
        <v>14.93</v>
      </c>
      <c r="F989" s="25">
        <v>238.88</v>
      </c>
      <c r="G989" s="26">
        <v>3026981382338</v>
      </c>
    </row>
    <row r="990" spans="1:7" ht="13.8">
      <c r="A990" s="20" t="s">
        <v>66</v>
      </c>
      <c r="B990" s="27" t="s">
        <v>1328</v>
      </c>
      <c r="C990" s="28"/>
      <c r="D990" s="23">
        <v>8</v>
      </c>
      <c r="E990" s="29">
        <v>12.3</v>
      </c>
      <c r="F990" s="25">
        <v>98.4</v>
      </c>
      <c r="G990" s="26">
        <v>3026980654092</v>
      </c>
    </row>
    <row r="991" spans="1:7" ht="13.8">
      <c r="A991" s="20" t="s">
        <v>66</v>
      </c>
      <c r="B991" s="27" t="s">
        <v>1329</v>
      </c>
      <c r="C991" s="28">
        <v>413427</v>
      </c>
      <c r="D991" s="23">
        <v>78</v>
      </c>
      <c r="E991" s="29">
        <v>1.99</v>
      </c>
      <c r="F991" s="25">
        <v>155.22</v>
      </c>
      <c r="G991" s="26">
        <v>3501170818329</v>
      </c>
    </row>
    <row r="992" spans="1:7" ht="13.8">
      <c r="A992" s="20" t="s">
        <v>66</v>
      </c>
      <c r="B992" s="27" t="s">
        <v>1330</v>
      </c>
      <c r="C992" s="28">
        <v>413419</v>
      </c>
      <c r="D992" s="23">
        <v>194</v>
      </c>
      <c r="E992" s="29">
        <v>1.99</v>
      </c>
      <c r="F992" s="25">
        <v>386.06</v>
      </c>
      <c r="G992" s="26">
        <v>3501170818312</v>
      </c>
    </row>
    <row r="993" spans="1:7" ht="13.8">
      <c r="A993" s="20" t="s">
        <v>66</v>
      </c>
      <c r="B993" s="27" t="s">
        <v>1332</v>
      </c>
      <c r="C993" s="28">
        <v>389619</v>
      </c>
      <c r="D993" s="23">
        <v>30</v>
      </c>
      <c r="E993" s="29">
        <v>2.16</v>
      </c>
      <c r="F993" s="25">
        <v>64.8</v>
      </c>
      <c r="G993" s="26">
        <v>3501178343632</v>
      </c>
    </row>
    <row r="994" spans="1:7" ht="13.8">
      <c r="A994" s="20" t="s">
        <v>66</v>
      </c>
      <c r="B994" s="27" t="s">
        <v>1333</v>
      </c>
      <c r="C994" s="28" t="s">
        <v>1334</v>
      </c>
      <c r="D994" s="23">
        <v>170</v>
      </c>
      <c r="E994" s="29">
        <v>1.99</v>
      </c>
      <c r="F994" s="25">
        <v>338.3</v>
      </c>
      <c r="G994" s="26">
        <v>3026981942150</v>
      </c>
    </row>
    <row r="995" spans="1:7" ht="13.8">
      <c r="A995" s="20" t="s">
        <v>66</v>
      </c>
      <c r="B995" s="27" t="s">
        <v>1335</v>
      </c>
      <c r="C995" s="28" t="s">
        <v>1336</v>
      </c>
      <c r="D995" s="23">
        <v>88</v>
      </c>
      <c r="E995" s="29">
        <v>1.99</v>
      </c>
      <c r="F995" s="25">
        <v>175.12</v>
      </c>
      <c r="G995" s="26">
        <v>3026981942167</v>
      </c>
    </row>
    <row r="996" spans="1:7" ht="13.8">
      <c r="A996" s="20" t="s">
        <v>66</v>
      </c>
      <c r="B996" s="27" t="s">
        <v>1337</v>
      </c>
      <c r="C996" s="28">
        <v>413400</v>
      </c>
      <c r="D996" s="23">
        <v>57</v>
      </c>
      <c r="E996" s="29">
        <v>2.16</v>
      </c>
      <c r="F996" s="25">
        <v>123.12</v>
      </c>
      <c r="G996" s="26">
        <v>3501170818336</v>
      </c>
    </row>
    <row r="997" spans="1:7" ht="13.8">
      <c r="A997" s="20" t="s">
        <v>66</v>
      </c>
      <c r="B997" s="27" t="s">
        <v>1338</v>
      </c>
      <c r="C997" s="28"/>
      <c r="D997" s="23">
        <v>12</v>
      </c>
      <c r="E997" s="29">
        <v>1.89</v>
      </c>
      <c r="F997" s="25">
        <v>22.68</v>
      </c>
      <c r="G997" s="26">
        <v>3026981263446</v>
      </c>
    </row>
    <row r="998" spans="1:7" ht="13.8">
      <c r="A998" s="20" t="s">
        <v>1339</v>
      </c>
      <c r="B998" s="21" t="s">
        <v>1340</v>
      </c>
      <c r="C998" s="22" t="s">
        <v>1341</v>
      </c>
      <c r="D998" s="23">
        <v>6</v>
      </c>
      <c r="E998" s="24">
        <v>12.35</v>
      </c>
      <c r="F998" s="25">
        <v>74.099999999999994</v>
      </c>
      <c r="G998" s="26">
        <v>6953070946294</v>
      </c>
    </row>
    <row r="999" spans="1:7" ht="13.8">
      <c r="A999" s="20" t="s">
        <v>1339</v>
      </c>
      <c r="B999" s="27" t="s">
        <v>1342</v>
      </c>
      <c r="C999" s="28" t="s">
        <v>1343</v>
      </c>
      <c r="D999" s="23">
        <v>1</v>
      </c>
      <c r="E999" s="29">
        <v>12.35</v>
      </c>
      <c r="F999" s="25">
        <v>12.35</v>
      </c>
      <c r="G999" s="26">
        <v>6953070945457</v>
      </c>
    </row>
    <row r="1000" spans="1:7" ht="13.8">
      <c r="A1000" s="20" t="s">
        <v>1339</v>
      </c>
      <c r="B1000" s="27" t="s">
        <v>1344</v>
      </c>
      <c r="C1000" s="28" t="s">
        <v>1345</v>
      </c>
      <c r="D1000" s="23">
        <v>4</v>
      </c>
      <c r="E1000" s="29">
        <v>12.35</v>
      </c>
      <c r="F1000" s="25">
        <v>49.4</v>
      </c>
      <c r="G1000" s="26">
        <v>6953070945778</v>
      </c>
    </row>
    <row r="1001" spans="1:7" ht="13.8">
      <c r="A1001" s="20" t="s">
        <v>1346</v>
      </c>
      <c r="B1001" s="27" t="s">
        <v>1347</v>
      </c>
      <c r="C1001" s="28"/>
      <c r="D1001" s="23">
        <v>2</v>
      </c>
      <c r="E1001" s="29">
        <v>71.52</v>
      </c>
      <c r="F1001" s="25">
        <v>143.04</v>
      </c>
      <c r="G1001" s="26"/>
    </row>
    <row r="1002" spans="1:7" ht="13.8">
      <c r="A1002" s="20" t="s">
        <v>1346</v>
      </c>
      <c r="B1002" s="27" t="s">
        <v>1348</v>
      </c>
      <c r="C1002" s="28"/>
      <c r="D1002" s="23">
        <v>23</v>
      </c>
      <c r="E1002" s="29">
        <v>16.899999999999999</v>
      </c>
      <c r="F1002" s="25">
        <v>388.7</v>
      </c>
      <c r="G1002" s="26">
        <v>3501170174951</v>
      </c>
    </row>
    <row r="1003" spans="1:7" ht="13.8">
      <c r="A1003" s="20" t="s">
        <v>1346</v>
      </c>
      <c r="B1003" s="27" t="s">
        <v>1349</v>
      </c>
      <c r="C1003" s="28">
        <v>28316</v>
      </c>
      <c r="D1003" s="23">
        <v>16</v>
      </c>
      <c r="E1003" s="29">
        <v>4.96</v>
      </c>
      <c r="F1003" s="25">
        <v>79.36</v>
      </c>
      <c r="G1003" s="26">
        <v>3034325200194</v>
      </c>
    </row>
    <row r="1004" spans="1:7" ht="13.8">
      <c r="A1004" s="20" t="s">
        <v>1346</v>
      </c>
      <c r="B1004" s="27" t="s">
        <v>1350</v>
      </c>
      <c r="C1004" s="28">
        <v>28332</v>
      </c>
      <c r="D1004" s="23">
        <v>7</v>
      </c>
      <c r="E1004" s="29">
        <v>2.96</v>
      </c>
      <c r="F1004" s="25">
        <v>20.72</v>
      </c>
      <c r="G1004" s="26">
        <v>3034325201290</v>
      </c>
    </row>
    <row r="1005" spans="1:7" ht="13.8">
      <c r="A1005" s="20" t="s">
        <v>1346</v>
      </c>
      <c r="B1005" s="27" t="s">
        <v>1352</v>
      </c>
      <c r="C1005" s="28">
        <v>28340</v>
      </c>
      <c r="D1005" s="23">
        <v>9</v>
      </c>
      <c r="E1005" s="29">
        <v>2.96</v>
      </c>
      <c r="F1005" s="25">
        <v>26.64</v>
      </c>
      <c r="G1005" s="26">
        <v>3034352201191</v>
      </c>
    </row>
    <row r="1006" spans="1:7" ht="13.8">
      <c r="A1006" s="20" t="s">
        <v>1346</v>
      </c>
      <c r="B1006" s="27" t="s">
        <v>1354</v>
      </c>
      <c r="C1006" s="28">
        <v>28340</v>
      </c>
      <c r="D1006" s="23">
        <v>17</v>
      </c>
      <c r="E1006" s="29">
        <v>2.96</v>
      </c>
      <c r="F1006" s="25">
        <v>50.32</v>
      </c>
      <c r="G1006" s="26">
        <v>3034325201191</v>
      </c>
    </row>
    <row r="1007" spans="1:7" ht="13.8">
      <c r="A1007" s="20" t="s">
        <v>1346</v>
      </c>
      <c r="B1007" s="27" t="s">
        <v>1355</v>
      </c>
      <c r="C1007" s="28">
        <v>113764</v>
      </c>
      <c r="D1007" s="23">
        <v>53</v>
      </c>
      <c r="E1007" s="29">
        <v>6.51</v>
      </c>
      <c r="F1007" s="25">
        <v>345.03</v>
      </c>
      <c r="G1007" s="26">
        <v>3501170944493</v>
      </c>
    </row>
    <row r="1008" spans="1:7" ht="13.8">
      <c r="A1008" s="20" t="s">
        <v>1356</v>
      </c>
      <c r="B1008" s="27" t="s">
        <v>1357</v>
      </c>
      <c r="C1008" s="28"/>
      <c r="D1008" s="23">
        <v>2</v>
      </c>
      <c r="E1008" s="31">
        <v>26.84</v>
      </c>
      <c r="F1008" s="25">
        <v>53.68</v>
      </c>
      <c r="G1008" s="26">
        <v>4548351177270</v>
      </c>
    </row>
    <row r="1009" spans="1:7" ht="13.8">
      <c r="A1009" s="20" t="s">
        <v>1358</v>
      </c>
      <c r="B1009" s="27" t="s">
        <v>1359</v>
      </c>
      <c r="C1009" s="28" t="s">
        <v>1360</v>
      </c>
      <c r="D1009" s="23">
        <v>17</v>
      </c>
      <c r="E1009" s="31">
        <v>12.68</v>
      </c>
      <c r="F1009" s="25">
        <v>215.56</v>
      </c>
      <c r="G1009" s="26">
        <v>80333884287</v>
      </c>
    </row>
    <row r="1010" spans="1:7" ht="13.8">
      <c r="A1010" s="20" t="s">
        <v>1358</v>
      </c>
      <c r="B1010" s="27" t="s">
        <v>1361</v>
      </c>
      <c r="C1010" s="33" t="s">
        <v>1360</v>
      </c>
      <c r="D1010" s="23">
        <v>9</v>
      </c>
      <c r="E1010" s="34">
        <v>12.68</v>
      </c>
      <c r="F1010" s="25">
        <v>114.12</v>
      </c>
      <c r="G1010" s="26">
        <v>80333884294</v>
      </c>
    </row>
    <row r="1011" spans="1:7" ht="13.8">
      <c r="A1011" s="48" t="s">
        <v>1362</v>
      </c>
      <c r="B1011" s="48" t="s">
        <v>1363</v>
      </c>
      <c r="C1011" s="48" t="s">
        <v>1364</v>
      </c>
      <c r="D1011" s="39">
        <v>5</v>
      </c>
      <c r="E1011" s="31">
        <v>10.75</v>
      </c>
      <c r="F1011" s="81">
        <v>53.75</v>
      </c>
      <c r="G1011" s="26">
        <v>3026981599514</v>
      </c>
    </row>
    <row r="1012" spans="1:7" ht="13.8">
      <c r="A1012" s="48" t="s">
        <v>1362</v>
      </c>
      <c r="B1012" s="48" t="s">
        <v>1365</v>
      </c>
      <c r="C1012" s="48"/>
      <c r="D1012" s="39">
        <v>4</v>
      </c>
      <c r="E1012" s="31">
        <v>10.75</v>
      </c>
      <c r="F1012" s="25">
        <v>43</v>
      </c>
      <c r="G1012" s="26">
        <v>3026981544286</v>
      </c>
    </row>
    <row r="1013" spans="1:7" ht="13.8">
      <c r="A1013" s="48" t="s">
        <v>1362</v>
      </c>
      <c r="B1013" s="48" t="s">
        <v>1366</v>
      </c>
      <c r="C1013" s="48"/>
      <c r="D1013" s="39">
        <v>1</v>
      </c>
      <c r="E1013" s="31">
        <v>27.9</v>
      </c>
      <c r="F1013" s="25">
        <v>27.9</v>
      </c>
      <c r="G1013" s="26">
        <v>3501170881255</v>
      </c>
    </row>
    <row r="1014" spans="1:7" ht="13.8">
      <c r="A1014" s="48" t="s">
        <v>1362</v>
      </c>
      <c r="B1014" s="48" t="s">
        <v>1367</v>
      </c>
      <c r="C1014" s="48"/>
      <c r="D1014" s="39">
        <v>2</v>
      </c>
      <c r="E1014" s="31">
        <v>31.43</v>
      </c>
      <c r="F1014" s="25">
        <v>62.86</v>
      </c>
      <c r="G1014" s="26"/>
    </row>
    <row r="1015" spans="1:7" ht="13.8">
      <c r="A1015" s="48" t="s">
        <v>1362</v>
      </c>
      <c r="B1015" s="48" t="s">
        <v>1368</v>
      </c>
      <c r="C1015" s="48"/>
      <c r="D1015" s="39">
        <v>1</v>
      </c>
      <c r="E1015" s="31">
        <v>47</v>
      </c>
      <c r="F1015" s="25">
        <v>47</v>
      </c>
      <c r="G1015" s="26"/>
    </row>
    <row r="1016" spans="1:7" ht="13.8">
      <c r="A1016" s="48" t="s">
        <v>1362</v>
      </c>
      <c r="B1016" s="48" t="s">
        <v>1369</v>
      </c>
      <c r="C1016" s="48"/>
      <c r="D1016" s="39">
        <v>1</v>
      </c>
      <c r="E1016" s="31">
        <v>77.66</v>
      </c>
      <c r="F1016" s="25">
        <v>77.66</v>
      </c>
      <c r="G1016" s="26"/>
    </row>
    <row r="1017" spans="1:7" ht="13.8">
      <c r="A1017" s="48" t="s">
        <v>1362</v>
      </c>
      <c r="B1017" s="48" t="s">
        <v>1370</v>
      </c>
      <c r="C1017" s="48"/>
      <c r="D1017" s="39">
        <v>1</v>
      </c>
      <c r="E1017" s="31">
        <v>61.44</v>
      </c>
      <c r="F1017" s="25">
        <v>61.44</v>
      </c>
      <c r="G1017" s="26"/>
    </row>
    <row r="1018" spans="1:7" ht="13.8">
      <c r="A1018" s="48" t="s">
        <v>1362</v>
      </c>
      <c r="B1018" s="48" t="s">
        <v>1372</v>
      </c>
      <c r="C1018" s="48"/>
      <c r="D1018" s="39">
        <v>1</v>
      </c>
      <c r="E1018" s="31">
        <v>77.66</v>
      </c>
      <c r="F1018" s="25">
        <v>77.66</v>
      </c>
      <c r="G1018" s="26"/>
    </row>
    <row r="1019" spans="1:7" ht="13.8">
      <c r="A1019" s="48" t="s">
        <v>1362</v>
      </c>
      <c r="B1019" s="48" t="s">
        <v>1373</v>
      </c>
      <c r="C1019" s="48">
        <v>2200954</v>
      </c>
      <c r="D1019" s="39">
        <v>7</v>
      </c>
      <c r="E1019" s="31">
        <v>77.66</v>
      </c>
      <c r="F1019" s="25">
        <v>543.62</v>
      </c>
      <c r="G1019" s="26">
        <v>3026982009548</v>
      </c>
    </row>
    <row r="1020" spans="1:7" ht="13.8">
      <c r="A1020" s="48" t="s">
        <v>1362</v>
      </c>
      <c r="B1020" s="48" t="s">
        <v>1374</v>
      </c>
      <c r="C1020" s="48" t="s">
        <v>1375</v>
      </c>
      <c r="D1020" s="39">
        <v>6</v>
      </c>
      <c r="E1020" s="31">
        <v>14.49</v>
      </c>
      <c r="F1020" s="25">
        <v>86.94</v>
      </c>
      <c r="G1020" s="26">
        <v>3026980968588</v>
      </c>
    </row>
    <row r="1021" spans="1:7" ht="13.8">
      <c r="A1021" s="48" t="s">
        <v>1362</v>
      </c>
      <c r="B1021" s="48" t="s">
        <v>1376</v>
      </c>
      <c r="C1021" s="48"/>
      <c r="D1021" s="39">
        <v>4</v>
      </c>
      <c r="E1021" s="31">
        <v>14.49</v>
      </c>
      <c r="F1021" s="25">
        <v>57.96</v>
      </c>
      <c r="G1021" s="26">
        <v>3026980968601</v>
      </c>
    </row>
    <row r="1022" spans="1:7" ht="13.8">
      <c r="A1022" s="48" t="s">
        <v>1362</v>
      </c>
      <c r="B1022" s="48" t="s">
        <v>1377</v>
      </c>
      <c r="C1022" s="48">
        <v>284746</v>
      </c>
      <c r="D1022" s="39">
        <v>3</v>
      </c>
      <c r="E1022" s="31">
        <v>14.78</v>
      </c>
      <c r="F1022" s="25">
        <v>44.34</v>
      </c>
      <c r="G1022" s="26">
        <v>3501179532097</v>
      </c>
    </row>
    <row r="1023" spans="1:7" ht="13.8">
      <c r="A1023" s="48" t="s">
        <v>1362</v>
      </c>
      <c r="B1023" s="48" t="s">
        <v>1378</v>
      </c>
      <c r="C1023" s="48" t="s">
        <v>1379</v>
      </c>
      <c r="D1023" s="39">
        <v>2</v>
      </c>
      <c r="E1023" s="31">
        <v>20.99</v>
      </c>
      <c r="F1023" s="25">
        <v>41.98</v>
      </c>
      <c r="G1023" s="26">
        <v>3501178708059</v>
      </c>
    </row>
    <row r="1024" spans="1:7" ht="13.8">
      <c r="A1024" s="48" t="s">
        <v>1362</v>
      </c>
      <c r="B1024" s="48" t="s">
        <v>1380</v>
      </c>
      <c r="C1024" s="48">
        <v>380236</v>
      </c>
      <c r="D1024" s="39">
        <v>6</v>
      </c>
      <c r="E1024" s="31">
        <v>3.99</v>
      </c>
      <c r="F1024" s="25">
        <v>23.94</v>
      </c>
      <c r="G1024" s="26">
        <v>3501179503820</v>
      </c>
    </row>
    <row r="1025" spans="1:7" ht="13.8">
      <c r="A1025" s="48" t="s">
        <v>1362</v>
      </c>
      <c r="B1025" s="48" t="s">
        <v>1381</v>
      </c>
      <c r="C1025" s="48"/>
      <c r="D1025" s="39">
        <v>3</v>
      </c>
      <c r="E1025" s="31">
        <v>11.3</v>
      </c>
      <c r="F1025" s="25">
        <v>33.9</v>
      </c>
      <c r="G1025" s="26">
        <v>3026981362316</v>
      </c>
    </row>
    <row r="1026" spans="1:7" ht="13.8">
      <c r="A1026" s="48" t="s">
        <v>1362</v>
      </c>
      <c r="B1026" s="48" t="s">
        <v>1382</v>
      </c>
      <c r="C1026" s="48"/>
      <c r="D1026" s="39">
        <v>5</v>
      </c>
      <c r="E1026" s="31">
        <v>4.49</v>
      </c>
      <c r="F1026" s="25">
        <v>22.45</v>
      </c>
      <c r="G1026" s="26">
        <v>3501179503691</v>
      </c>
    </row>
    <row r="1027" spans="1:7" ht="13.8">
      <c r="A1027" s="48" t="s">
        <v>1362</v>
      </c>
      <c r="B1027" s="48" t="s">
        <v>1383</v>
      </c>
      <c r="C1027" s="48"/>
      <c r="D1027" s="39">
        <v>2</v>
      </c>
      <c r="E1027" s="31">
        <v>14.14</v>
      </c>
      <c r="F1027" s="25">
        <v>28.28</v>
      </c>
      <c r="G1027" s="26">
        <v>3026980310127</v>
      </c>
    </row>
    <row r="1028" spans="1:7" ht="13.8">
      <c r="A1028" s="48" t="s">
        <v>1384</v>
      </c>
      <c r="B1028" s="48" t="s">
        <v>1385</v>
      </c>
      <c r="C1028" s="48">
        <v>168920</v>
      </c>
      <c r="D1028" s="39">
        <v>2</v>
      </c>
      <c r="E1028" s="31">
        <v>2.99</v>
      </c>
      <c r="F1028" s="25">
        <v>5.98</v>
      </c>
      <c r="G1028" s="26">
        <v>4004675172082</v>
      </c>
    </row>
    <row r="1029" spans="1:7" ht="13.8">
      <c r="A1029" s="48" t="s">
        <v>1384</v>
      </c>
      <c r="B1029" s="48" t="s">
        <v>1386</v>
      </c>
      <c r="C1029" s="48">
        <v>187520</v>
      </c>
      <c r="D1029" s="39">
        <v>1</v>
      </c>
      <c r="E1029" s="31">
        <v>2.99</v>
      </c>
      <c r="F1029" s="25">
        <v>2.99</v>
      </c>
      <c r="G1029" s="26">
        <v>4004675172174</v>
      </c>
    </row>
    <row r="1030" spans="1:7" ht="13.8">
      <c r="A1030" s="48" t="s">
        <v>1384</v>
      </c>
      <c r="B1030" s="48" t="s">
        <v>1387</v>
      </c>
      <c r="C1030" s="48">
        <v>453366</v>
      </c>
      <c r="D1030" s="39">
        <v>2</v>
      </c>
      <c r="E1030" s="31">
        <v>7.55</v>
      </c>
      <c r="F1030" s="25">
        <v>15.1</v>
      </c>
      <c r="G1030" s="26">
        <v>4004675119766</v>
      </c>
    </row>
    <row r="1031" spans="1:7" ht="13.8">
      <c r="A1031" s="48" t="s">
        <v>1384</v>
      </c>
      <c r="B1031" s="48" t="s">
        <v>1389</v>
      </c>
      <c r="C1031" s="48">
        <v>152201</v>
      </c>
      <c r="D1031" s="39">
        <v>4</v>
      </c>
      <c r="E1031" s="31">
        <v>1.99</v>
      </c>
      <c r="F1031" s="25">
        <v>7.96</v>
      </c>
      <c r="G1031" s="26">
        <v>4001675075840</v>
      </c>
    </row>
    <row r="1032" spans="1:7" ht="13.8">
      <c r="A1032" s="48" t="s">
        <v>1384</v>
      </c>
      <c r="B1032" s="48" t="s">
        <v>1390</v>
      </c>
      <c r="C1032" s="48">
        <v>152204</v>
      </c>
      <c r="D1032" s="39">
        <v>6</v>
      </c>
      <c r="E1032" s="31">
        <v>1.99</v>
      </c>
      <c r="F1032" s="25">
        <v>11.94</v>
      </c>
      <c r="G1032" s="26">
        <v>4004675075932</v>
      </c>
    </row>
    <row r="1033" spans="1:7" ht="13.8">
      <c r="A1033" s="48" t="s">
        <v>1384</v>
      </c>
      <c r="B1033" s="48" t="s">
        <v>1391</v>
      </c>
      <c r="C1033" s="48">
        <v>152210</v>
      </c>
      <c r="D1033" s="39">
        <v>1</v>
      </c>
      <c r="E1033" s="31">
        <v>1.99</v>
      </c>
      <c r="F1033" s="25">
        <v>1.99</v>
      </c>
      <c r="G1033" s="26">
        <v>4004675076083</v>
      </c>
    </row>
    <row r="1034" spans="1:7" ht="13.8">
      <c r="A1034" s="48" t="s">
        <v>1384</v>
      </c>
      <c r="B1034" s="48" t="s">
        <v>1392</v>
      </c>
      <c r="C1034" s="48"/>
      <c r="D1034" s="39">
        <v>4</v>
      </c>
      <c r="E1034" s="31">
        <v>1.99</v>
      </c>
      <c r="F1034" s="25">
        <v>7.96</v>
      </c>
      <c r="G1034" s="26">
        <v>4004675044006</v>
      </c>
    </row>
    <row r="1035" spans="1:7" ht="13.8">
      <c r="A1035" s="48" t="s">
        <v>1384</v>
      </c>
      <c r="B1035" s="48" t="s">
        <v>1393</v>
      </c>
      <c r="C1035" s="48"/>
      <c r="D1035" s="39">
        <v>4</v>
      </c>
      <c r="E1035" s="31">
        <v>1.99</v>
      </c>
      <c r="F1035" s="25">
        <v>7.96</v>
      </c>
      <c r="G1035" s="26">
        <v>4004675044037</v>
      </c>
    </row>
    <row r="1036" spans="1:7" ht="13.8">
      <c r="A1036" s="48" t="s">
        <v>1384</v>
      </c>
      <c r="B1036" s="48" t="s">
        <v>1394</v>
      </c>
      <c r="C1036" s="48"/>
      <c r="D1036" s="39">
        <v>4</v>
      </c>
      <c r="E1036" s="31">
        <v>0.89</v>
      </c>
      <c r="F1036" s="25">
        <v>3.56</v>
      </c>
      <c r="G1036" s="26">
        <v>4004675015068</v>
      </c>
    </row>
    <row r="1037" spans="1:7" ht="13.8">
      <c r="A1037" s="20" t="s">
        <v>1395</v>
      </c>
      <c r="B1037" s="21" t="s">
        <v>1396</v>
      </c>
      <c r="C1037" s="22">
        <v>11509009</v>
      </c>
      <c r="D1037" s="23">
        <v>5</v>
      </c>
      <c r="E1037" s="24">
        <v>45.7</v>
      </c>
      <c r="F1037" s="25">
        <v>228.5</v>
      </c>
      <c r="G1037" s="26">
        <v>8712079446741</v>
      </c>
    </row>
    <row r="1038" spans="1:7" ht="13.8">
      <c r="A1038" s="20" t="s">
        <v>1395</v>
      </c>
      <c r="B1038" s="21" t="s">
        <v>1397</v>
      </c>
      <c r="C1038" s="22"/>
      <c r="D1038" s="23">
        <v>1</v>
      </c>
      <c r="E1038" s="24">
        <v>24.5</v>
      </c>
      <c r="F1038" s="25">
        <v>24.5</v>
      </c>
      <c r="G1038" s="26">
        <v>8712079408299</v>
      </c>
    </row>
    <row r="1039" spans="1:7" ht="13.8">
      <c r="A1039" s="20" t="s">
        <v>1398</v>
      </c>
      <c r="B1039" s="27" t="s">
        <v>1399</v>
      </c>
      <c r="C1039" s="28">
        <v>392689</v>
      </c>
      <c r="D1039" s="23">
        <v>1</v>
      </c>
      <c r="E1039" s="29">
        <v>8.1</v>
      </c>
      <c r="F1039" s="25">
        <v>8.1</v>
      </c>
      <c r="G1039" s="26">
        <v>5028252270014</v>
      </c>
    </row>
    <row r="1040" spans="1:7" ht="13.8">
      <c r="A1040" s="20" t="s">
        <v>1398</v>
      </c>
      <c r="B1040" s="27" t="s">
        <v>1400</v>
      </c>
      <c r="C1040" s="28"/>
      <c r="D1040" s="23">
        <v>6</v>
      </c>
      <c r="E1040" s="29">
        <v>12</v>
      </c>
      <c r="F1040" s="25">
        <v>72</v>
      </c>
      <c r="G1040" s="26">
        <v>5028252508353</v>
      </c>
    </row>
    <row r="1041" spans="1:7" ht="13.8">
      <c r="A1041" s="20" t="s">
        <v>1398</v>
      </c>
      <c r="B1041" s="27" t="s">
        <v>1401</v>
      </c>
      <c r="C1041" s="28"/>
      <c r="D1041" s="23">
        <v>8</v>
      </c>
      <c r="E1041" s="29">
        <v>31.49</v>
      </c>
      <c r="F1041" s="25">
        <v>251.92</v>
      </c>
      <c r="G1041" s="26">
        <v>5028252616119</v>
      </c>
    </row>
    <row r="1042" spans="1:7" ht="13.8">
      <c r="A1042" s="20" t="s">
        <v>1402</v>
      </c>
      <c r="B1042" s="27" t="s">
        <v>1403</v>
      </c>
      <c r="C1042" s="28">
        <v>459126</v>
      </c>
      <c r="D1042" s="23">
        <v>2</v>
      </c>
      <c r="E1042" s="29">
        <v>42.72</v>
      </c>
      <c r="F1042" s="25">
        <v>85.44</v>
      </c>
      <c r="G1042" s="26">
        <v>4084900215487</v>
      </c>
    </row>
    <row r="1043" spans="1:7" ht="13.8">
      <c r="A1043" s="20" t="s">
        <v>1402</v>
      </c>
      <c r="B1043" s="27" t="s">
        <v>1404</v>
      </c>
      <c r="C1043" s="28"/>
      <c r="D1043" s="23">
        <v>5</v>
      </c>
      <c r="E1043" s="29">
        <v>19.55</v>
      </c>
      <c r="F1043" s="25">
        <v>97.75</v>
      </c>
      <c r="G1043" s="26">
        <v>4084900451731</v>
      </c>
    </row>
    <row r="1045" spans="1:7" ht="13.8">
      <c r="A1045" s="48" t="s">
        <v>1406</v>
      </c>
      <c r="B1045" s="48" t="s">
        <v>1407</v>
      </c>
      <c r="C1045" s="48" t="s">
        <v>1408</v>
      </c>
      <c r="D1045" s="82">
        <v>15</v>
      </c>
      <c r="E1045" s="83">
        <v>23.99</v>
      </c>
      <c r="F1045" s="83">
        <f t="shared" ref="F1045:F1069" si="1">D1045*E1045</f>
        <v>359.84999999999997</v>
      </c>
      <c r="G1045" s="82"/>
    </row>
    <row r="1046" spans="1:7" ht="13.8">
      <c r="A1046" s="48" t="s">
        <v>1406</v>
      </c>
      <c r="B1046" s="48" t="s">
        <v>1407</v>
      </c>
      <c r="C1046" s="48" t="s">
        <v>1409</v>
      </c>
      <c r="D1046" s="82">
        <v>20</v>
      </c>
      <c r="E1046" s="83">
        <v>11.69</v>
      </c>
      <c r="F1046" s="83">
        <f t="shared" si="1"/>
        <v>233.79999999999998</v>
      </c>
      <c r="G1046" s="82"/>
    </row>
    <row r="1047" spans="1:7" ht="13.8">
      <c r="A1047" s="48" t="s">
        <v>1406</v>
      </c>
      <c r="B1047" s="48" t="s">
        <v>1407</v>
      </c>
      <c r="C1047" s="48" t="s">
        <v>1410</v>
      </c>
      <c r="D1047" s="82">
        <v>5</v>
      </c>
      <c r="E1047" s="83">
        <v>15.95</v>
      </c>
      <c r="F1047" s="83">
        <f t="shared" si="1"/>
        <v>79.75</v>
      </c>
      <c r="G1047" s="82"/>
    </row>
    <row r="1048" spans="1:7" ht="13.8">
      <c r="A1048" s="48" t="s">
        <v>1406</v>
      </c>
      <c r="B1048" s="48" t="s">
        <v>1407</v>
      </c>
      <c r="C1048" s="48" t="s">
        <v>1411</v>
      </c>
      <c r="D1048" s="82">
        <v>3</v>
      </c>
      <c r="E1048" s="83">
        <v>9.99</v>
      </c>
      <c r="F1048" s="83">
        <f t="shared" si="1"/>
        <v>29.97</v>
      </c>
      <c r="G1048" s="82"/>
    </row>
    <row r="1049" spans="1:7" ht="13.8">
      <c r="A1049" s="48" t="s">
        <v>1406</v>
      </c>
      <c r="B1049" s="48" t="s">
        <v>1407</v>
      </c>
      <c r="C1049" s="48" t="s">
        <v>1412</v>
      </c>
      <c r="D1049" s="82">
        <v>9</v>
      </c>
      <c r="E1049" s="83">
        <v>39.99</v>
      </c>
      <c r="F1049" s="83">
        <f t="shared" si="1"/>
        <v>359.91</v>
      </c>
      <c r="G1049" s="82"/>
    </row>
    <row r="1050" spans="1:7" ht="13.8">
      <c r="A1050" s="48" t="s">
        <v>1406</v>
      </c>
      <c r="B1050" s="48" t="s">
        <v>1407</v>
      </c>
      <c r="C1050" s="48" t="s">
        <v>1413</v>
      </c>
      <c r="D1050" s="82">
        <v>6</v>
      </c>
      <c r="E1050" s="83">
        <v>9.4700000000000006</v>
      </c>
      <c r="F1050" s="83">
        <f t="shared" si="1"/>
        <v>56.820000000000007</v>
      </c>
      <c r="G1050" s="82"/>
    </row>
    <row r="1051" spans="1:7" ht="13.8">
      <c r="A1051" s="48" t="s">
        <v>1406</v>
      </c>
      <c r="B1051" s="48" t="s">
        <v>1407</v>
      </c>
      <c r="C1051" s="48" t="s">
        <v>1414</v>
      </c>
      <c r="D1051" s="82">
        <v>3</v>
      </c>
      <c r="E1051" s="83">
        <v>24</v>
      </c>
      <c r="F1051" s="83">
        <f t="shared" si="1"/>
        <v>72</v>
      </c>
      <c r="G1051" s="82"/>
    </row>
    <row r="1052" spans="1:7" ht="13.8">
      <c r="A1052" s="48" t="s">
        <v>1406</v>
      </c>
      <c r="B1052" s="48" t="s">
        <v>1407</v>
      </c>
      <c r="C1052" s="48" t="s">
        <v>1415</v>
      </c>
      <c r="D1052" s="82">
        <v>2</v>
      </c>
      <c r="E1052" s="83">
        <v>47.99</v>
      </c>
      <c r="F1052" s="83">
        <f t="shared" si="1"/>
        <v>95.98</v>
      </c>
      <c r="G1052" s="82"/>
    </row>
    <row r="1053" spans="1:7" ht="13.8">
      <c r="A1053" s="48" t="s">
        <v>1406</v>
      </c>
      <c r="B1053" s="48" t="s">
        <v>1407</v>
      </c>
      <c r="C1053" s="48" t="s">
        <v>1417</v>
      </c>
      <c r="D1053" s="82">
        <v>6</v>
      </c>
      <c r="E1053" s="83">
        <v>8.4</v>
      </c>
      <c r="F1053" s="83">
        <f t="shared" si="1"/>
        <v>50.400000000000006</v>
      </c>
      <c r="G1053" s="82"/>
    </row>
    <row r="1054" spans="1:7" ht="13.8">
      <c r="A1054" s="48" t="s">
        <v>1406</v>
      </c>
      <c r="B1054" s="48" t="s">
        <v>1407</v>
      </c>
      <c r="C1054" s="48" t="s">
        <v>1418</v>
      </c>
      <c r="D1054" s="82">
        <v>1</v>
      </c>
      <c r="E1054" s="83">
        <v>5.99</v>
      </c>
      <c r="F1054" s="83">
        <f t="shared" si="1"/>
        <v>5.99</v>
      </c>
      <c r="G1054" s="82"/>
    </row>
    <row r="1055" spans="1:7" ht="13.8">
      <c r="A1055" s="48" t="s">
        <v>1406</v>
      </c>
      <c r="B1055" s="48" t="s">
        <v>1407</v>
      </c>
      <c r="C1055" s="48" t="s">
        <v>1419</v>
      </c>
      <c r="D1055" s="82">
        <v>2</v>
      </c>
      <c r="E1055" s="83">
        <v>17.989999999999998</v>
      </c>
      <c r="F1055" s="83">
        <f t="shared" si="1"/>
        <v>35.979999999999997</v>
      </c>
      <c r="G1055" s="82"/>
    </row>
    <row r="1056" spans="1:7" ht="13.8">
      <c r="A1056" s="48" t="s">
        <v>1406</v>
      </c>
      <c r="B1056" s="48" t="s">
        <v>1407</v>
      </c>
      <c r="C1056" s="48" t="s">
        <v>1420</v>
      </c>
      <c r="D1056" s="82">
        <v>2</v>
      </c>
      <c r="E1056" s="83">
        <v>12.99</v>
      </c>
      <c r="F1056" s="83">
        <f t="shared" si="1"/>
        <v>25.98</v>
      </c>
      <c r="G1056" s="82"/>
    </row>
    <row r="1057" spans="1:7" ht="13.8">
      <c r="A1057" s="48" t="s">
        <v>1406</v>
      </c>
      <c r="B1057" s="48" t="s">
        <v>1407</v>
      </c>
      <c r="C1057" s="48" t="s">
        <v>1421</v>
      </c>
      <c r="D1057" s="82">
        <v>1</v>
      </c>
      <c r="E1057" s="83">
        <v>9.9600000000000009</v>
      </c>
      <c r="F1057" s="83">
        <f t="shared" si="1"/>
        <v>9.9600000000000009</v>
      </c>
      <c r="G1057" s="82"/>
    </row>
    <row r="1058" spans="1:7" ht="13.8">
      <c r="A1058" s="48" t="s">
        <v>1406</v>
      </c>
      <c r="B1058" s="48" t="s">
        <v>1407</v>
      </c>
      <c r="C1058" s="48" t="s">
        <v>1422</v>
      </c>
      <c r="D1058" s="82">
        <v>1</v>
      </c>
      <c r="E1058" s="83">
        <v>15.95</v>
      </c>
      <c r="F1058" s="83">
        <f t="shared" si="1"/>
        <v>15.95</v>
      </c>
      <c r="G1058" s="82"/>
    </row>
    <row r="1059" spans="1:7" ht="13.8">
      <c r="A1059" s="48" t="s">
        <v>1406</v>
      </c>
      <c r="B1059" s="48" t="s">
        <v>1423</v>
      </c>
      <c r="C1059" s="48" t="s">
        <v>1424</v>
      </c>
      <c r="D1059" s="82">
        <v>5</v>
      </c>
      <c r="E1059" s="83">
        <v>36</v>
      </c>
      <c r="F1059" s="83">
        <f t="shared" si="1"/>
        <v>180</v>
      </c>
      <c r="G1059" s="82"/>
    </row>
    <row r="1060" spans="1:7" ht="13.8">
      <c r="A1060" s="48" t="s">
        <v>1406</v>
      </c>
      <c r="B1060" s="48" t="s">
        <v>1423</v>
      </c>
      <c r="C1060" s="48" t="s">
        <v>1425</v>
      </c>
      <c r="D1060" s="82">
        <v>6</v>
      </c>
      <c r="E1060" s="83">
        <v>15.99</v>
      </c>
      <c r="F1060" s="83">
        <f t="shared" si="1"/>
        <v>95.94</v>
      </c>
      <c r="G1060" s="82"/>
    </row>
    <row r="1061" spans="1:7" ht="13.8">
      <c r="A1061" s="48" t="s">
        <v>1406</v>
      </c>
      <c r="B1061" s="48" t="s">
        <v>1423</v>
      </c>
      <c r="C1061" s="48" t="s">
        <v>1426</v>
      </c>
      <c r="D1061" s="82">
        <v>2</v>
      </c>
      <c r="E1061" s="83">
        <v>9.6199999999999992</v>
      </c>
      <c r="F1061" s="83">
        <f t="shared" si="1"/>
        <v>19.239999999999998</v>
      </c>
      <c r="G1061" s="82"/>
    </row>
    <row r="1062" spans="1:7" ht="13.8">
      <c r="A1062" s="48" t="s">
        <v>1406</v>
      </c>
      <c r="B1062" s="48" t="s">
        <v>1423</v>
      </c>
      <c r="C1062" s="48" t="s">
        <v>1428</v>
      </c>
      <c r="D1062" s="82">
        <v>1</v>
      </c>
      <c r="E1062" s="83">
        <v>13.27</v>
      </c>
      <c r="F1062" s="83">
        <f t="shared" si="1"/>
        <v>13.27</v>
      </c>
      <c r="G1062" s="82"/>
    </row>
    <row r="1063" spans="1:7" ht="13.8">
      <c r="A1063" s="48" t="s">
        <v>1406</v>
      </c>
      <c r="B1063" s="48" t="s">
        <v>1429</v>
      </c>
      <c r="C1063" s="48" t="s">
        <v>1430</v>
      </c>
      <c r="D1063" s="82">
        <v>2</v>
      </c>
      <c r="E1063" s="83">
        <v>10.99</v>
      </c>
      <c r="F1063" s="83">
        <f t="shared" si="1"/>
        <v>21.98</v>
      </c>
      <c r="G1063" s="82"/>
    </row>
    <row r="1064" spans="1:7" ht="13.8">
      <c r="A1064" s="48" t="s">
        <v>1406</v>
      </c>
      <c r="B1064" s="48" t="s">
        <v>1429</v>
      </c>
      <c r="C1064" s="48" t="s">
        <v>1431</v>
      </c>
      <c r="D1064" s="82">
        <v>5</v>
      </c>
      <c r="E1064" s="83">
        <v>11.99</v>
      </c>
      <c r="F1064" s="83">
        <f t="shared" si="1"/>
        <v>59.95</v>
      </c>
      <c r="G1064" s="82"/>
    </row>
    <row r="1065" spans="1:7" ht="13.8">
      <c r="A1065" s="48" t="s">
        <v>1406</v>
      </c>
      <c r="B1065" s="48" t="s">
        <v>1429</v>
      </c>
      <c r="C1065" s="48" t="s">
        <v>1432</v>
      </c>
      <c r="D1065" s="82">
        <v>2</v>
      </c>
      <c r="E1065" s="83">
        <v>27.73</v>
      </c>
      <c r="F1065" s="83">
        <f t="shared" si="1"/>
        <v>55.46</v>
      </c>
      <c r="G1065" s="82"/>
    </row>
    <row r="1066" spans="1:7" ht="13.8">
      <c r="A1066" s="48" t="s">
        <v>1406</v>
      </c>
      <c r="B1066" s="48" t="s">
        <v>1433</v>
      </c>
      <c r="C1066" s="48" t="s">
        <v>1434</v>
      </c>
      <c r="D1066" s="82">
        <v>2</v>
      </c>
      <c r="E1066" s="83">
        <v>26.99</v>
      </c>
      <c r="F1066" s="83">
        <f t="shared" si="1"/>
        <v>53.98</v>
      </c>
      <c r="G1066" s="82"/>
    </row>
    <row r="1067" spans="1:7" ht="13.8">
      <c r="A1067" s="48" t="s">
        <v>1406</v>
      </c>
      <c r="B1067" s="48" t="s">
        <v>1433</v>
      </c>
      <c r="C1067" s="48" t="s">
        <v>1435</v>
      </c>
      <c r="D1067" s="82">
        <v>41</v>
      </c>
      <c r="E1067" s="83">
        <v>25.14</v>
      </c>
      <c r="F1067" s="83">
        <f t="shared" si="1"/>
        <v>1030.74</v>
      </c>
      <c r="G1067" s="82"/>
    </row>
    <row r="1068" spans="1:7" ht="13.8">
      <c r="A1068" s="48" t="s">
        <v>1406</v>
      </c>
      <c r="B1068" s="48" t="s">
        <v>1436</v>
      </c>
      <c r="C1068" s="48" t="s">
        <v>1437</v>
      </c>
      <c r="D1068" s="82">
        <v>2</v>
      </c>
      <c r="E1068" s="83">
        <v>17</v>
      </c>
      <c r="F1068" s="83">
        <f t="shared" si="1"/>
        <v>34</v>
      </c>
      <c r="G1068" s="82"/>
    </row>
    <row r="1069" spans="1:7" ht="13.8">
      <c r="A1069" s="48" t="s">
        <v>1406</v>
      </c>
      <c r="B1069" s="48" t="s">
        <v>1436</v>
      </c>
      <c r="C1069" s="48" t="s">
        <v>1438</v>
      </c>
      <c r="D1069" s="82">
        <v>2</v>
      </c>
      <c r="E1069" s="83">
        <v>12</v>
      </c>
      <c r="F1069" s="83">
        <f t="shared" si="1"/>
        <v>24</v>
      </c>
      <c r="G1069" s="82"/>
    </row>
    <row r="1070" spans="1:7" ht="13.8">
      <c r="A1070" s="84"/>
      <c r="B1070" s="85"/>
      <c r="C1070" s="71"/>
      <c r="D1070" s="86"/>
      <c r="E1070" s="87"/>
      <c r="F1070" s="86"/>
      <c r="G1070" s="26"/>
    </row>
    <row r="1071" spans="1:7" ht="13.8">
      <c r="A1071" s="48" t="s">
        <v>79</v>
      </c>
      <c r="B1071" s="48" t="s">
        <v>1439</v>
      </c>
      <c r="C1071" s="48"/>
      <c r="D1071" s="82">
        <v>16</v>
      </c>
      <c r="E1071" s="83">
        <v>14.39</v>
      </c>
      <c r="F1071" s="83">
        <f t="shared" ref="F1071:F1148" si="2">D1071*E1071</f>
        <v>230.24</v>
      </c>
      <c r="G1071" s="82">
        <v>7638900424225</v>
      </c>
    </row>
    <row r="1072" spans="1:7" ht="13.8">
      <c r="A1072" s="48" t="s">
        <v>79</v>
      </c>
      <c r="B1072" s="48" t="s">
        <v>1441</v>
      </c>
      <c r="C1072" s="48"/>
      <c r="D1072" s="82">
        <v>10</v>
      </c>
      <c r="E1072" s="83">
        <v>12</v>
      </c>
      <c r="F1072" s="83">
        <f t="shared" si="2"/>
        <v>120</v>
      </c>
      <c r="G1072" s="82">
        <v>7638900388428</v>
      </c>
    </row>
    <row r="1073" spans="1:7" ht="13.8">
      <c r="A1073" s="48" t="s">
        <v>79</v>
      </c>
      <c r="B1073" s="48" t="s">
        <v>1442</v>
      </c>
      <c r="C1073" s="48"/>
      <c r="D1073" s="82">
        <v>1</v>
      </c>
      <c r="E1073" s="83">
        <v>7.97</v>
      </c>
      <c r="F1073" s="83">
        <f t="shared" si="2"/>
        <v>7.97</v>
      </c>
      <c r="G1073" s="82">
        <v>7638900420821</v>
      </c>
    </row>
    <row r="1074" spans="1:7" ht="13.8">
      <c r="A1074" s="48" t="s">
        <v>79</v>
      </c>
      <c r="B1074" s="48" t="s">
        <v>1443</v>
      </c>
      <c r="C1074" s="48"/>
      <c r="D1074" s="82">
        <v>2</v>
      </c>
      <c r="E1074" s="83">
        <v>3.59</v>
      </c>
      <c r="F1074" s="83">
        <f t="shared" si="2"/>
        <v>7.18</v>
      </c>
      <c r="G1074" s="82">
        <v>7638900295641</v>
      </c>
    </row>
    <row r="1075" spans="1:7" ht="13.8">
      <c r="A1075" s="48" t="s">
        <v>79</v>
      </c>
      <c r="B1075" s="48" t="s">
        <v>1444</v>
      </c>
      <c r="C1075" s="48"/>
      <c r="D1075" s="82">
        <v>6</v>
      </c>
      <c r="E1075" s="83">
        <v>12.35</v>
      </c>
      <c r="F1075" s="83">
        <f t="shared" si="2"/>
        <v>74.099999999999994</v>
      </c>
      <c r="G1075" s="82">
        <v>7638900052008</v>
      </c>
    </row>
    <row r="1076" spans="1:7" ht="13.8">
      <c r="A1076" s="48" t="s">
        <v>79</v>
      </c>
      <c r="B1076" s="48" t="s">
        <v>1445</v>
      </c>
      <c r="C1076" s="48"/>
      <c r="D1076" s="82">
        <v>4</v>
      </c>
      <c r="E1076" s="83">
        <v>7.43</v>
      </c>
      <c r="F1076" s="83">
        <f t="shared" si="2"/>
        <v>29.72</v>
      </c>
      <c r="G1076" s="82">
        <v>7638900026429</v>
      </c>
    </row>
    <row r="1077" spans="1:7" ht="13.8">
      <c r="A1077" s="48" t="s">
        <v>79</v>
      </c>
      <c r="B1077" s="48" t="s">
        <v>1446</v>
      </c>
      <c r="C1077" s="48"/>
      <c r="D1077" s="82">
        <v>1</v>
      </c>
      <c r="E1077" s="83">
        <v>21.48</v>
      </c>
      <c r="F1077" s="83">
        <f t="shared" si="2"/>
        <v>21.48</v>
      </c>
      <c r="G1077" s="82">
        <v>7638900453843</v>
      </c>
    </row>
    <row r="1078" spans="1:7" ht="13.8">
      <c r="A1078" s="48" t="s">
        <v>79</v>
      </c>
      <c r="B1078" s="48" t="s">
        <v>1447</v>
      </c>
      <c r="C1078" s="48"/>
      <c r="D1078" s="82">
        <v>4</v>
      </c>
      <c r="E1078" s="83">
        <v>2.99</v>
      </c>
      <c r="F1078" s="83">
        <f t="shared" si="2"/>
        <v>11.96</v>
      </c>
      <c r="G1078" s="82">
        <v>7638900248333</v>
      </c>
    </row>
    <row r="1079" spans="1:7" ht="13.8">
      <c r="A1079" s="48" t="s">
        <v>79</v>
      </c>
      <c r="B1079" s="48" t="s">
        <v>1448</v>
      </c>
      <c r="C1079" s="48"/>
      <c r="D1079" s="82">
        <v>7</v>
      </c>
      <c r="E1079" s="83">
        <v>2.99</v>
      </c>
      <c r="F1079" s="83">
        <f t="shared" si="2"/>
        <v>20.93</v>
      </c>
      <c r="G1079" s="82">
        <v>7638900248340</v>
      </c>
    </row>
    <row r="1080" spans="1:7" ht="13.8">
      <c r="A1080" s="48" t="s">
        <v>79</v>
      </c>
      <c r="B1080" s="48" t="s">
        <v>1449</v>
      </c>
      <c r="C1080" s="48"/>
      <c r="D1080" s="82">
        <v>1</v>
      </c>
      <c r="E1080" s="83">
        <v>5.99</v>
      </c>
      <c r="F1080" s="83">
        <f t="shared" si="2"/>
        <v>5.99</v>
      </c>
      <c r="G1080" s="82">
        <v>7638900415353</v>
      </c>
    </row>
    <row r="1081" spans="1:7" ht="13.8">
      <c r="A1081" s="48" t="s">
        <v>79</v>
      </c>
      <c r="B1081" s="48" t="s">
        <v>1451</v>
      </c>
      <c r="C1081" s="48"/>
      <c r="D1081" s="82">
        <v>1</v>
      </c>
      <c r="E1081" s="83">
        <v>21.48</v>
      </c>
      <c r="F1081" s="83">
        <f t="shared" si="2"/>
        <v>21.48</v>
      </c>
      <c r="G1081" s="82">
        <v>7638900453836</v>
      </c>
    </row>
    <row r="1082" spans="1:7" ht="13.8">
      <c r="A1082" s="48" t="s">
        <v>79</v>
      </c>
      <c r="B1082" s="48" t="s">
        <v>1452</v>
      </c>
      <c r="C1082" s="48"/>
      <c r="D1082" s="82">
        <v>4</v>
      </c>
      <c r="E1082" s="83">
        <v>2.75</v>
      </c>
      <c r="F1082" s="83">
        <f t="shared" si="2"/>
        <v>11</v>
      </c>
      <c r="G1082" s="82">
        <v>7638900083071</v>
      </c>
    </row>
    <row r="1083" spans="1:7" ht="13.8">
      <c r="A1083" s="48" t="s">
        <v>79</v>
      </c>
      <c r="B1083" s="48" t="s">
        <v>1453</v>
      </c>
      <c r="C1083" s="48"/>
      <c r="D1083" s="82">
        <v>1</v>
      </c>
      <c r="E1083" s="83">
        <v>3.69</v>
      </c>
      <c r="F1083" s="83">
        <f t="shared" si="2"/>
        <v>3.69</v>
      </c>
      <c r="G1083" s="82">
        <v>7638900411164</v>
      </c>
    </row>
    <row r="1084" spans="1:7" ht="13.8">
      <c r="A1084" s="48" t="s">
        <v>79</v>
      </c>
      <c r="B1084" s="48" t="s">
        <v>1454</v>
      </c>
      <c r="C1084" s="48"/>
      <c r="D1084" s="82">
        <v>18</v>
      </c>
      <c r="E1084" s="83">
        <v>6.29</v>
      </c>
      <c r="F1084" s="83">
        <f t="shared" si="2"/>
        <v>113.22</v>
      </c>
      <c r="G1084" s="82">
        <v>7638900083088</v>
      </c>
    </row>
    <row r="1085" spans="1:7" ht="13.8">
      <c r="A1085" s="48" t="s">
        <v>79</v>
      </c>
      <c r="B1085" s="48" t="s">
        <v>1455</v>
      </c>
      <c r="C1085" s="48"/>
      <c r="D1085" s="82">
        <v>7</v>
      </c>
      <c r="E1085" s="83">
        <v>8.15</v>
      </c>
      <c r="F1085" s="83">
        <f t="shared" si="2"/>
        <v>57.050000000000004</v>
      </c>
      <c r="G1085" s="82">
        <v>7638900381795</v>
      </c>
    </row>
    <row r="1086" spans="1:7" ht="13.8">
      <c r="A1086" s="48" t="s">
        <v>79</v>
      </c>
      <c r="B1086" s="48" t="s">
        <v>1456</v>
      </c>
      <c r="C1086" s="48"/>
      <c r="D1086" s="82">
        <v>9</v>
      </c>
      <c r="E1086" s="83">
        <v>4.79</v>
      </c>
      <c r="F1086" s="83">
        <f t="shared" si="2"/>
        <v>43.11</v>
      </c>
      <c r="G1086" s="82">
        <v>7638900437645</v>
      </c>
    </row>
    <row r="1087" spans="1:7" ht="13.8">
      <c r="A1087" s="48" t="s">
        <v>79</v>
      </c>
      <c r="B1087" s="48" t="s">
        <v>1457</v>
      </c>
      <c r="C1087" s="48"/>
      <c r="D1087" s="82">
        <v>16</v>
      </c>
      <c r="E1087" s="83">
        <v>4.79</v>
      </c>
      <c r="F1087" s="83">
        <f t="shared" si="2"/>
        <v>76.64</v>
      </c>
      <c r="G1087" s="82">
        <v>7638900438147</v>
      </c>
    </row>
    <row r="1088" spans="1:7" ht="13.8">
      <c r="A1088" s="48" t="s">
        <v>79</v>
      </c>
      <c r="B1088" s="48" t="s">
        <v>1458</v>
      </c>
      <c r="C1088" s="48"/>
      <c r="D1088" s="82">
        <v>19</v>
      </c>
      <c r="E1088" s="83">
        <v>18.95</v>
      </c>
      <c r="F1088" s="83">
        <f t="shared" si="2"/>
        <v>360.05</v>
      </c>
      <c r="G1088" s="82">
        <v>7638900437980</v>
      </c>
    </row>
    <row r="1089" spans="1:7" ht="13.8">
      <c r="A1089" s="48" t="s">
        <v>79</v>
      </c>
      <c r="B1089" s="48" t="s">
        <v>1459</v>
      </c>
      <c r="C1089" s="48"/>
      <c r="D1089" s="82">
        <v>20</v>
      </c>
      <c r="E1089" s="83">
        <v>8.99</v>
      </c>
      <c r="F1089" s="83">
        <f t="shared" si="2"/>
        <v>179.8</v>
      </c>
      <c r="G1089" s="82">
        <v>7638900437720</v>
      </c>
    </row>
    <row r="1090" spans="1:7" ht="13.8">
      <c r="A1090" s="48" t="s">
        <v>79</v>
      </c>
      <c r="B1090" s="48" t="s">
        <v>1460</v>
      </c>
      <c r="C1090" s="48"/>
      <c r="D1090" s="82">
        <v>1</v>
      </c>
      <c r="E1090" s="83">
        <v>13.79</v>
      </c>
      <c r="F1090" s="83">
        <f t="shared" si="2"/>
        <v>13.79</v>
      </c>
      <c r="G1090" s="82">
        <v>7638900437836</v>
      </c>
    </row>
    <row r="1091" spans="1:7" ht="13.8">
      <c r="A1091" s="48" t="s">
        <v>79</v>
      </c>
      <c r="B1091" s="48" t="s">
        <v>1461</v>
      </c>
      <c r="C1091" s="48"/>
      <c r="D1091" s="82">
        <v>6</v>
      </c>
      <c r="E1091" s="83">
        <v>51.91</v>
      </c>
      <c r="F1091" s="83">
        <f t="shared" si="2"/>
        <v>311.45999999999998</v>
      </c>
      <c r="G1091" s="82">
        <v>7638900423340</v>
      </c>
    </row>
    <row r="1092" spans="1:7" ht="13.8">
      <c r="A1092" s="48" t="s">
        <v>79</v>
      </c>
      <c r="B1092" s="48" t="s">
        <v>1462</v>
      </c>
      <c r="C1092" s="48"/>
      <c r="D1092" s="82">
        <v>6</v>
      </c>
      <c r="E1092" s="83">
        <v>72.92</v>
      </c>
      <c r="F1092" s="83">
        <f t="shared" si="2"/>
        <v>437.52</v>
      </c>
      <c r="G1092" s="82">
        <v>7638900423365</v>
      </c>
    </row>
    <row r="1093" spans="1:7" ht="13.8">
      <c r="A1093" s="48" t="s">
        <v>79</v>
      </c>
      <c r="B1093" s="48" t="s">
        <v>1463</v>
      </c>
      <c r="C1093" s="48"/>
      <c r="D1093" s="82">
        <v>14</v>
      </c>
      <c r="E1093" s="83">
        <v>15.59</v>
      </c>
      <c r="F1093" s="83">
        <f t="shared" si="2"/>
        <v>218.26</v>
      </c>
      <c r="G1093" s="82">
        <v>7638900273267</v>
      </c>
    </row>
    <row r="1094" spans="1:7" ht="13.8">
      <c r="A1094" s="48" t="s">
        <v>79</v>
      </c>
      <c r="B1094" s="48" t="s">
        <v>1464</v>
      </c>
      <c r="C1094" s="48"/>
      <c r="D1094" s="82">
        <v>17</v>
      </c>
      <c r="E1094" s="83">
        <v>15.59</v>
      </c>
      <c r="F1094" s="83">
        <f t="shared" si="2"/>
        <v>265.02999999999997</v>
      </c>
      <c r="G1094" s="82">
        <v>7638900262643</v>
      </c>
    </row>
    <row r="1095" spans="1:7" ht="13.8">
      <c r="A1095" s="48" t="s">
        <v>79</v>
      </c>
      <c r="B1095" s="48" t="s">
        <v>1465</v>
      </c>
      <c r="C1095" s="48"/>
      <c r="D1095" s="82">
        <v>9</v>
      </c>
      <c r="E1095" s="83">
        <v>7.93</v>
      </c>
      <c r="F1095" s="83">
        <f t="shared" si="2"/>
        <v>71.37</v>
      </c>
      <c r="G1095" s="82">
        <v>7638900437461</v>
      </c>
    </row>
    <row r="1096" spans="1:7" ht="13.8">
      <c r="A1096" s="48" t="s">
        <v>79</v>
      </c>
      <c r="B1096" s="48" t="s">
        <v>1466</v>
      </c>
      <c r="C1096" s="48"/>
      <c r="D1096" s="82">
        <v>1</v>
      </c>
      <c r="E1096" s="83">
        <v>8.75</v>
      </c>
      <c r="F1096" s="83">
        <f t="shared" si="2"/>
        <v>8.75</v>
      </c>
      <c r="G1096" s="82">
        <v>7638900423303</v>
      </c>
    </row>
    <row r="1097" spans="1:7" ht="13.8">
      <c r="A1097" s="48" t="s">
        <v>79</v>
      </c>
      <c r="B1097" s="48" t="s">
        <v>1467</v>
      </c>
      <c r="C1097" s="48"/>
      <c r="D1097" s="82">
        <v>3</v>
      </c>
      <c r="E1097" s="83">
        <v>8.75</v>
      </c>
      <c r="F1097" s="83">
        <f t="shared" si="2"/>
        <v>26.25</v>
      </c>
      <c r="G1097" s="82">
        <v>7638900437355</v>
      </c>
    </row>
    <row r="1098" spans="1:7" ht="13.8">
      <c r="A1098" s="48" t="s">
        <v>79</v>
      </c>
      <c r="B1098" s="48" t="s">
        <v>1468</v>
      </c>
      <c r="C1098" s="48"/>
      <c r="D1098" s="82">
        <v>4</v>
      </c>
      <c r="E1098" s="83">
        <v>6.35</v>
      </c>
      <c r="F1098" s="83">
        <f t="shared" si="2"/>
        <v>25.4</v>
      </c>
      <c r="G1098" s="82">
        <v>7638900423358</v>
      </c>
    </row>
    <row r="1099" spans="1:7" ht="13.8">
      <c r="A1099" s="48" t="s">
        <v>79</v>
      </c>
      <c r="B1099" s="48" t="s">
        <v>1469</v>
      </c>
      <c r="C1099" s="48"/>
      <c r="D1099" s="82">
        <v>8</v>
      </c>
      <c r="E1099" s="83">
        <v>5.03</v>
      </c>
      <c r="F1099" s="83">
        <f t="shared" si="2"/>
        <v>40.24</v>
      </c>
      <c r="G1099" s="82">
        <v>7638900437300</v>
      </c>
    </row>
    <row r="1100" spans="1:7" ht="13.8">
      <c r="A1100" s="48" t="s">
        <v>79</v>
      </c>
      <c r="B1100" s="48" t="s">
        <v>1470</v>
      </c>
      <c r="C1100" s="48"/>
      <c r="D1100" s="82">
        <v>4</v>
      </c>
      <c r="E1100" s="83">
        <v>4.2</v>
      </c>
      <c r="F1100" s="83">
        <f t="shared" si="2"/>
        <v>16.8</v>
      </c>
      <c r="G1100" s="82">
        <v>7638900423211</v>
      </c>
    </row>
    <row r="1101" spans="1:7" ht="13.8">
      <c r="A1101" s="48" t="s">
        <v>79</v>
      </c>
      <c r="B1101" s="48" t="s">
        <v>1471</v>
      </c>
      <c r="C1101" s="48"/>
      <c r="D1101" s="82">
        <v>1</v>
      </c>
      <c r="E1101" s="83">
        <v>20.63</v>
      </c>
      <c r="F1101" s="83">
        <f t="shared" si="2"/>
        <v>20.63</v>
      </c>
      <c r="G1101" s="82">
        <v>7638900416879</v>
      </c>
    </row>
    <row r="1102" spans="1:7" ht="13.8">
      <c r="A1102" s="48" t="s">
        <v>79</v>
      </c>
      <c r="B1102" s="48" t="s">
        <v>1473</v>
      </c>
      <c r="C1102" s="48"/>
      <c r="D1102" s="82">
        <v>8</v>
      </c>
      <c r="E1102" s="83">
        <v>20.63</v>
      </c>
      <c r="F1102" s="83">
        <f t="shared" si="2"/>
        <v>165.04</v>
      </c>
      <c r="G1102" s="82">
        <v>7638900416893</v>
      </c>
    </row>
    <row r="1103" spans="1:7" ht="13.8">
      <c r="A1103" s="48" t="s">
        <v>79</v>
      </c>
      <c r="B1103" s="48" t="s">
        <v>1474</v>
      </c>
      <c r="C1103" s="48"/>
      <c r="D1103" s="82">
        <v>15</v>
      </c>
      <c r="E1103" s="83">
        <v>13.55</v>
      </c>
      <c r="F1103" s="83">
        <f t="shared" si="2"/>
        <v>203.25</v>
      </c>
      <c r="G1103" s="82">
        <v>7638900436402</v>
      </c>
    </row>
    <row r="1104" spans="1:7" ht="13.8">
      <c r="A1104" s="48" t="s">
        <v>79</v>
      </c>
      <c r="B1104" s="48" t="s">
        <v>1475</v>
      </c>
      <c r="C1104" s="48"/>
      <c r="D1104" s="82">
        <v>11</v>
      </c>
      <c r="E1104" s="83">
        <v>13.55</v>
      </c>
      <c r="F1104" s="83">
        <f t="shared" si="2"/>
        <v>149.05000000000001</v>
      </c>
      <c r="G1104" s="82">
        <v>7638900436419</v>
      </c>
    </row>
    <row r="1105" spans="1:7" ht="13.8">
      <c r="A1105" s="48" t="s">
        <v>79</v>
      </c>
      <c r="B1105" s="48" t="s">
        <v>1476</v>
      </c>
      <c r="C1105" s="48"/>
      <c r="D1105" s="82">
        <v>5</v>
      </c>
      <c r="E1105" s="83">
        <v>4.74</v>
      </c>
      <c r="F1105" s="83">
        <f t="shared" si="2"/>
        <v>23.700000000000003</v>
      </c>
      <c r="G1105" s="82">
        <v>7638900361056</v>
      </c>
    </row>
    <row r="1106" spans="1:7" ht="13.8">
      <c r="A1106" s="48" t="s">
        <v>79</v>
      </c>
      <c r="B1106" s="48" t="s">
        <v>1477</v>
      </c>
      <c r="C1106" s="48"/>
      <c r="D1106" s="82">
        <v>2</v>
      </c>
      <c r="E1106" s="83">
        <v>25.78</v>
      </c>
      <c r="F1106" s="83">
        <f t="shared" si="2"/>
        <v>51.56</v>
      </c>
      <c r="G1106" s="82">
        <v>7638900421446</v>
      </c>
    </row>
    <row r="1107" spans="1:7" ht="13.8">
      <c r="A1107" s="48" t="s">
        <v>79</v>
      </c>
      <c r="B1107" s="48" t="s">
        <v>1478</v>
      </c>
      <c r="C1107" s="48"/>
      <c r="D1107" s="82">
        <v>4</v>
      </c>
      <c r="E1107" s="83">
        <v>41.99</v>
      </c>
      <c r="F1107" s="83">
        <f t="shared" si="2"/>
        <v>167.96</v>
      </c>
      <c r="G1107" s="82">
        <v>7638900398373</v>
      </c>
    </row>
    <row r="1108" spans="1:7" ht="13.8">
      <c r="A1108" s="48" t="s">
        <v>79</v>
      </c>
      <c r="B1108" s="48" t="s">
        <v>1479</v>
      </c>
      <c r="C1108" s="48"/>
      <c r="D1108" s="82">
        <v>25</v>
      </c>
      <c r="E1108" s="83">
        <v>12.67</v>
      </c>
      <c r="F1108" s="83">
        <f t="shared" si="2"/>
        <v>316.75</v>
      </c>
      <c r="G1108" s="82">
        <v>4638900270228</v>
      </c>
    </row>
    <row r="1109" spans="1:7" ht="13.8">
      <c r="A1109" s="48"/>
      <c r="B1109" s="48"/>
      <c r="C1109" s="48"/>
      <c r="D1109" s="82"/>
      <c r="E1109" s="83"/>
      <c r="F1109" s="83">
        <f t="shared" si="2"/>
        <v>0</v>
      </c>
      <c r="G1109" s="82"/>
    </row>
    <row r="1110" spans="1:7" ht="13.8">
      <c r="A1110" s="48" t="s">
        <v>1480</v>
      </c>
      <c r="B1110" s="48" t="s">
        <v>1481</v>
      </c>
      <c r="C1110" s="48"/>
      <c r="D1110" s="82">
        <v>14</v>
      </c>
      <c r="E1110" s="83">
        <v>30.01</v>
      </c>
      <c r="F1110" s="83">
        <f t="shared" si="2"/>
        <v>420.14000000000004</v>
      </c>
      <c r="G1110" s="82">
        <v>619659149642</v>
      </c>
    </row>
    <row r="1111" spans="1:7" ht="13.8">
      <c r="A1111" s="48" t="s">
        <v>1480</v>
      </c>
      <c r="B1111" s="48" t="s">
        <v>1482</v>
      </c>
      <c r="C1111" s="48"/>
      <c r="D1111" s="82">
        <v>16</v>
      </c>
      <c r="E1111" s="83">
        <v>28.74</v>
      </c>
      <c r="F1111" s="83">
        <f t="shared" si="2"/>
        <v>459.84</v>
      </c>
      <c r="G1111" s="82">
        <v>619659149598</v>
      </c>
    </row>
    <row r="1112" spans="1:7" ht="13.8">
      <c r="A1112" s="48" t="s">
        <v>1480</v>
      </c>
      <c r="B1112" s="48" t="s">
        <v>1483</v>
      </c>
      <c r="C1112" s="48"/>
      <c r="D1112" s="82">
        <v>1</v>
      </c>
      <c r="E1112" s="83">
        <v>20.39</v>
      </c>
      <c r="F1112" s="83">
        <f t="shared" si="2"/>
        <v>20.39</v>
      </c>
      <c r="G1112" s="82">
        <v>619659163402</v>
      </c>
    </row>
    <row r="1113" spans="1:7" ht="13.8">
      <c r="A1113" s="48" t="s">
        <v>1480</v>
      </c>
      <c r="B1113" s="48" t="s">
        <v>1484</v>
      </c>
      <c r="C1113" s="48"/>
      <c r="D1113" s="82">
        <v>1</v>
      </c>
      <c r="E1113" s="83">
        <v>18.899999999999999</v>
      </c>
      <c r="F1113" s="83">
        <f t="shared" si="2"/>
        <v>18.899999999999999</v>
      </c>
      <c r="G1113" s="82">
        <v>619659163372</v>
      </c>
    </row>
    <row r="1114" spans="1:7" ht="13.8">
      <c r="A1114" s="48" t="s">
        <v>1480</v>
      </c>
      <c r="B1114" s="48" t="s">
        <v>1485</v>
      </c>
      <c r="C1114" s="48"/>
      <c r="D1114" s="82">
        <v>1</v>
      </c>
      <c r="E1114" s="83">
        <v>34</v>
      </c>
      <c r="F1114" s="83">
        <f t="shared" si="2"/>
        <v>34</v>
      </c>
      <c r="G1114" s="82">
        <v>619659154400</v>
      </c>
    </row>
    <row r="1115" spans="1:7" ht="13.8">
      <c r="A1115" s="48" t="s">
        <v>1480</v>
      </c>
      <c r="B1115" s="48" t="s">
        <v>1487</v>
      </c>
      <c r="C1115" s="48"/>
      <c r="D1115" s="82">
        <v>2</v>
      </c>
      <c r="E1115" s="83">
        <v>11.49</v>
      </c>
      <c r="F1115" s="83">
        <f t="shared" si="2"/>
        <v>22.98</v>
      </c>
      <c r="G1115" s="82">
        <v>619659141059</v>
      </c>
    </row>
    <row r="1116" spans="1:7" ht="13.8">
      <c r="A1116" s="48" t="s">
        <v>1480</v>
      </c>
      <c r="B1116" s="48" t="s">
        <v>1488</v>
      </c>
      <c r="C1116" s="48"/>
      <c r="D1116" s="82">
        <v>1</v>
      </c>
      <c r="E1116" s="83">
        <v>59.99</v>
      </c>
      <c r="F1116" s="83">
        <f t="shared" si="2"/>
        <v>59.99</v>
      </c>
      <c r="G1116" s="82">
        <v>619659163792</v>
      </c>
    </row>
    <row r="1117" spans="1:7" ht="13.8">
      <c r="A1117" s="48" t="s">
        <v>1480</v>
      </c>
      <c r="B1117" s="48" t="s">
        <v>1489</v>
      </c>
      <c r="C1117" s="48"/>
      <c r="D1117" s="82">
        <v>1</v>
      </c>
      <c r="E1117" s="83">
        <v>32.49</v>
      </c>
      <c r="F1117" s="83">
        <f t="shared" si="2"/>
        <v>32.49</v>
      </c>
      <c r="G1117" s="82">
        <v>619659113568</v>
      </c>
    </row>
    <row r="1118" spans="1:7" ht="13.8">
      <c r="A1118" s="48" t="s">
        <v>1480</v>
      </c>
      <c r="B1118" s="48" t="s">
        <v>1490</v>
      </c>
      <c r="C1118" s="48"/>
      <c r="D1118" s="82">
        <v>1</v>
      </c>
      <c r="E1118" s="83">
        <v>21.99</v>
      </c>
      <c r="F1118" s="83">
        <f t="shared" si="2"/>
        <v>21.99</v>
      </c>
      <c r="G1118" s="82">
        <v>619659102166</v>
      </c>
    </row>
    <row r="1119" spans="1:7" ht="13.8">
      <c r="A1119" s="48" t="s">
        <v>1480</v>
      </c>
      <c r="B1119" s="48" t="s">
        <v>1491</v>
      </c>
      <c r="C1119" s="48"/>
      <c r="D1119" s="82">
        <v>2</v>
      </c>
      <c r="E1119" s="83">
        <v>11.55</v>
      </c>
      <c r="F1119" s="83">
        <f t="shared" si="2"/>
        <v>23.1</v>
      </c>
      <c r="G1119" s="82">
        <v>619659102135</v>
      </c>
    </row>
    <row r="1120" spans="1:7" ht="13.8">
      <c r="A1120" s="48" t="s">
        <v>1480</v>
      </c>
      <c r="B1120" s="48" t="s">
        <v>1492</v>
      </c>
      <c r="C1120" s="48"/>
      <c r="D1120" s="82">
        <v>1</v>
      </c>
      <c r="E1120" s="83">
        <v>78.39</v>
      </c>
      <c r="F1120" s="83">
        <f t="shared" si="2"/>
        <v>78.39</v>
      </c>
      <c r="G1120" s="82">
        <v>619659169947</v>
      </c>
    </row>
    <row r="1121" spans="1:7" ht="13.8">
      <c r="A1121" s="48" t="s">
        <v>1480</v>
      </c>
      <c r="B1121" s="48" t="s">
        <v>1493</v>
      </c>
      <c r="C1121" s="48"/>
      <c r="D1121" s="82">
        <v>1</v>
      </c>
      <c r="E1121" s="83">
        <v>33.49</v>
      </c>
      <c r="F1121" s="83">
        <f t="shared" si="2"/>
        <v>33.49</v>
      </c>
      <c r="G1121" s="82">
        <v>619659146967</v>
      </c>
    </row>
    <row r="1122" spans="1:7" ht="13.8">
      <c r="A1122" s="48" t="s">
        <v>1480</v>
      </c>
      <c r="B1122" s="48" t="s">
        <v>1494</v>
      </c>
      <c r="C1122" s="48"/>
      <c r="D1122" s="82">
        <v>4</v>
      </c>
      <c r="E1122" s="83">
        <v>8.99</v>
      </c>
      <c r="F1122" s="83">
        <f t="shared" si="2"/>
        <v>35.96</v>
      </c>
      <c r="G1122" s="82">
        <v>619659149543</v>
      </c>
    </row>
    <row r="1123" spans="1:7" ht="13.8">
      <c r="A1123" s="48" t="s">
        <v>1480</v>
      </c>
      <c r="B1123" s="48" t="s">
        <v>1495</v>
      </c>
      <c r="C1123" s="48"/>
      <c r="D1123" s="82">
        <v>3</v>
      </c>
      <c r="E1123" s="83">
        <v>17.989999999999998</v>
      </c>
      <c r="F1123" s="83">
        <f t="shared" si="2"/>
        <v>53.97</v>
      </c>
      <c r="G1123" s="82">
        <v>619659163372</v>
      </c>
    </row>
    <row r="1124" spans="1:7" ht="13.8">
      <c r="A1124" s="48" t="s">
        <v>1480</v>
      </c>
      <c r="B1124" s="48" t="s">
        <v>1496</v>
      </c>
      <c r="C1124" s="48"/>
      <c r="D1124" s="82">
        <v>4</v>
      </c>
      <c r="E1124" s="83">
        <v>18.489999999999998</v>
      </c>
      <c r="F1124" s="83">
        <f t="shared" si="2"/>
        <v>73.959999999999994</v>
      </c>
      <c r="G1124" s="82">
        <v>619659163402</v>
      </c>
    </row>
    <row r="1125" spans="1:7" ht="13.8">
      <c r="A1125" s="48" t="s">
        <v>1480</v>
      </c>
      <c r="B1125" s="48" t="s">
        <v>1498</v>
      </c>
      <c r="C1125" s="48"/>
      <c r="D1125" s="82">
        <v>4</v>
      </c>
      <c r="E1125" s="83">
        <v>21.7</v>
      </c>
      <c r="F1125" s="83">
        <f t="shared" si="2"/>
        <v>86.8</v>
      </c>
      <c r="G1125" s="82">
        <v>619659163743</v>
      </c>
    </row>
    <row r="1126" spans="1:7" ht="13.8">
      <c r="A1126" s="48" t="s">
        <v>1480</v>
      </c>
      <c r="B1126" s="48" t="s">
        <v>1499</v>
      </c>
      <c r="C1126" s="48"/>
      <c r="D1126" s="82">
        <v>2</v>
      </c>
      <c r="E1126" s="83">
        <v>30.99</v>
      </c>
      <c r="F1126" s="83">
        <f t="shared" si="2"/>
        <v>61.98</v>
      </c>
      <c r="G1126" s="82">
        <v>619659155827</v>
      </c>
    </row>
    <row r="1127" spans="1:7" ht="13.8">
      <c r="A1127" s="48" t="s">
        <v>1480</v>
      </c>
      <c r="B1127" s="48" t="s">
        <v>1500</v>
      </c>
      <c r="C1127" s="48"/>
      <c r="D1127" s="82">
        <v>7</v>
      </c>
      <c r="E1127" s="83">
        <v>31.4</v>
      </c>
      <c r="F1127" s="83">
        <f t="shared" si="2"/>
        <v>219.79999999999998</v>
      </c>
      <c r="G1127" s="82">
        <v>619659188924</v>
      </c>
    </row>
    <row r="1128" spans="1:7" ht="13.8">
      <c r="A1128" s="48" t="s">
        <v>1501</v>
      </c>
      <c r="B1128" s="48" t="s">
        <v>1502</v>
      </c>
      <c r="C1128" s="48"/>
      <c r="D1128" s="82">
        <v>21</v>
      </c>
      <c r="E1128" s="83">
        <v>9.98</v>
      </c>
      <c r="F1128" s="83">
        <f t="shared" si="2"/>
        <v>209.58</v>
      </c>
      <c r="G1128" s="82">
        <v>5055288431898</v>
      </c>
    </row>
    <row r="1129" spans="1:7" ht="13.8">
      <c r="A1129" s="48" t="s">
        <v>1436</v>
      </c>
      <c r="B1129" s="48" t="s">
        <v>1503</v>
      </c>
      <c r="C1129" s="48"/>
      <c r="D1129" s="82">
        <v>2</v>
      </c>
      <c r="E1129" s="83">
        <v>5.6</v>
      </c>
      <c r="F1129" s="83">
        <f t="shared" si="2"/>
        <v>11.2</v>
      </c>
      <c r="G1129" s="82">
        <v>4260057124821</v>
      </c>
    </row>
    <row r="1130" spans="1:7" ht="13.8">
      <c r="A1130" s="48" t="s">
        <v>1504</v>
      </c>
      <c r="B1130" s="48" t="s">
        <v>1505</v>
      </c>
      <c r="C1130" s="48"/>
      <c r="D1130" s="82">
        <v>1</v>
      </c>
      <c r="E1130" s="83">
        <v>19.96</v>
      </c>
      <c r="F1130" s="83">
        <f t="shared" si="2"/>
        <v>19.96</v>
      </c>
      <c r="G1130" s="82">
        <v>23942499664</v>
      </c>
    </row>
    <row r="1131" spans="1:7" ht="13.8">
      <c r="A1131" s="48" t="s">
        <v>1504</v>
      </c>
      <c r="B1131" s="48" t="s">
        <v>1506</v>
      </c>
      <c r="C1131" s="48"/>
      <c r="D1131" s="82">
        <v>1</v>
      </c>
      <c r="E1131" s="83">
        <v>19.059999999999999</v>
      </c>
      <c r="F1131" s="83">
        <f t="shared" si="2"/>
        <v>19.059999999999999</v>
      </c>
      <c r="G1131" s="82">
        <v>23942493198</v>
      </c>
    </row>
    <row r="1132" spans="1:7" ht="13.8">
      <c r="A1132" s="48" t="s">
        <v>1504</v>
      </c>
      <c r="B1132" s="48" t="s">
        <v>1507</v>
      </c>
      <c r="C1132" s="48"/>
      <c r="D1132" s="82">
        <v>2</v>
      </c>
      <c r="E1132" s="83">
        <v>29.99</v>
      </c>
      <c r="F1132" s="83">
        <f t="shared" si="2"/>
        <v>59.98</v>
      </c>
      <c r="G1132" s="82">
        <v>23942440253</v>
      </c>
    </row>
    <row r="1133" spans="1:7" ht="13.8">
      <c r="A1133" s="48" t="s">
        <v>1504</v>
      </c>
      <c r="B1133" s="48" t="s">
        <v>1508</v>
      </c>
      <c r="C1133" s="48"/>
      <c r="D1133" s="82">
        <v>2</v>
      </c>
      <c r="E1133" s="83">
        <v>14.99</v>
      </c>
      <c r="F1133" s="83">
        <f t="shared" si="2"/>
        <v>29.98</v>
      </c>
      <c r="G1133" s="82">
        <v>23942440246</v>
      </c>
    </row>
    <row r="1134" spans="1:7" ht="13.8">
      <c r="A1134" s="48" t="s">
        <v>1504</v>
      </c>
      <c r="B1134" s="48" t="s">
        <v>1509</v>
      </c>
      <c r="C1134" s="48"/>
      <c r="D1134" s="82">
        <v>6</v>
      </c>
      <c r="E1134" s="83">
        <v>12.59</v>
      </c>
      <c r="F1134" s="83">
        <f t="shared" si="2"/>
        <v>75.539999999999992</v>
      </c>
      <c r="G1134" s="82">
        <v>23942440833</v>
      </c>
    </row>
    <row r="1135" spans="1:7" ht="13.8">
      <c r="A1135" s="48" t="s">
        <v>1504</v>
      </c>
      <c r="B1135" s="48" t="s">
        <v>1510</v>
      </c>
      <c r="C1135" s="48"/>
      <c r="D1135" s="82">
        <v>6</v>
      </c>
      <c r="E1135" s="83">
        <v>10.55</v>
      </c>
      <c r="F1135" s="83">
        <f t="shared" si="2"/>
        <v>63.300000000000004</v>
      </c>
      <c r="G1135" s="82">
        <v>23942440826</v>
      </c>
    </row>
    <row r="1136" spans="1:7" ht="13.8">
      <c r="A1136" s="48" t="s">
        <v>1504</v>
      </c>
      <c r="B1136" s="48" t="s">
        <v>1511</v>
      </c>
      <c r="C1136" s="48"/>
      <c r="D1136" s="82">
        <v>4</v>
      </c>
      <c r="E1136" s="83">
        <v>14.99</v>
      </c>
      <c r="F1136" s="83">
        <f t="shared" si="2"/>
        <v>59.96</v>
      </c>
      <c r="G1136" s="82">
        <v>23942493266</v>
      </c>
    </row>
    <row r="1137" spans="1:7" ht="13.8">
      <c r="A1137" s="48"/>
      <c r="B1137" s="48"/>
      <c r="C1137" s="48"/>
      <c r="D1137" s="82"/>
      <c r="E1137" s="83"/>
      <c r="F1137" s="83">
        <f t="shared" si="2"/>
        <v>0</v>
      </c>
      <c r="G1137" s="82"/>
    </row>
    <row r="1138" spans="1:7" ht="13.8">
      <c r="A1138" s="48" t="s">
        <v>1512</v>
      </c>
      <c r="B1138" s="48" t="s">
        <v>1513</v>
      </c>
      <c r="C1138" s="48"/>
      <c r="D1138" s="82">
        <v>6</v>
      </c>
      <c r="E1138" s="83">
        <v>16</v>
      </c>
      <c r="F1138" s="83">
        <f t="shared" si="2"/>
        <v>96</v>
      </c>
      <c r="G1138" s="82">
        <v>3126170158963</v>
      </c>
    </row>
    <row r="1139" spans="1:7" ht="13.8">
      <c r="A1139" s="48" t="s">
        <v>1512</v>
      </c>
      <c r="B1139" s="48" t="s">
        <v>1514</v>
      </c>
      <c r="C1139" s="48"/>
      <c r="D1139" s="82">
        <v>1</v>
      </c>
      <c r="E1139" s="83">
        <v>24.5</v>
      </c>
      <c r="F1139" s="83">
        <f t="shared" si="2"/>
        <v>24.5</v>
      </c>
      <c r="G1139" s="82">
        <v>3126170142085</v>
      </c>
    </row>
    <row r="1140" spans="1:7" ht="13.8">
      <c r="A1140" s="48" t="s">
        <v>1512</v>
      </c>
      <c r="B1140" s="48" t="s">
        <v>1515</v>
      </c>
      <c r="C1140" s="48"/>
      <c r="D1140" s="82">
        <v>10</v>
      </c>
      <c r="E1140" s="83">
        <v>30.93</v>
      </c>
      <c r="F1140" s="83">
        <f t="shared" si="2"/>
        <v>309.3</v>
      </c>
      <c r="G1140" s="82">
        <v>3126170142092</v>
      </c>
    </row>
    <row r="1141" spans="1:7" ht="13.8">
      <c r="A1141" s="48" t="s">
        <v>1516</v>
      </c>
      <c r="B1141" s="48" t="s">
        <v>1517</v>
      </c>
      <c r="C1141" s="48"/>
      <c r="D1141" s="82">
        <v>1</v>
      </c>
      <c r="E1141" s="83">
        <v>19.989999999999998</v>
      </c>
      <c r="F1141" s="83">
        <f t="shared" si="2"/>
        <v>19.989999999999998</v>
      </c>
      <c r="G1141" s="82">
        <v>843367128259</v>
      </c>
    </row>
    <row r="1142" spans="1:7" ht="13.8">
      <c r="A1142" s="48"/>
      <c r="B1142" s="48" t="s">
        <v>1518</v>
      </c>
      <c r="C1142" s="48"/>
      <c r="D1142" s="82">
        <v>5</v>
      </c>
      <c r="E1142" s="83">
        <v>15.9</v>
      </c>
      <c r="F1142" s="83">
        <f t="shared" si="2"/>
        <v>79.5</v>
      </c>
      <c r="G1142" s="82">
        <v>843367105229</v>
      </c>
    </row>
    <row r="1143" spans="1:7" ht="13.8">
      <c r="A1143" s="48"/>
      <c r="B1143" s="48" t="s">
        <v>1519</v>
      </c>
      <c r="C1143" s="48"/>
      <c r="D1143" s="82">
        <v>4</v>
      </c>
      <c r="E1143" s="83">
        <v>12.46</v>
      </c>
      <c r="F1143" s="83">
        <f t="shared" si="2"/>
        <v>49.84</v>
      </c>
      <c r="G1143" s="82">
        <v>843367105205</v>
      </c>
    </row>
    <row r="1144" spans="1:7" ht="13.8">
      <c r="A1144" s="48"/>
      <c r="B1144" s="48" t="s">
        <v>1520</v>
      </c>
      <c r="C1144" s="48"/>
      <c r="D1144" s="82">
        <v>2</v>
      </c>
      <c r="E1144" s="83">
        <v>7.8</v>
      </c>
      <c r="F1144" s="83">
        <f t="shared" si="2"/>
        <v>15.6</v>
      </c>
      <c r="G1144" s="82">
        <v>843367105182</v>
      </c>
    </row>
    <row r="1145" spans="1:7" ht="13.8">
      <c r="A1145" s="48"/>
      <c r="B1145" s="48" t="s">
        <v>1521</v>
      </c>
      <c r="C1145" s="48"/>
      <c r="D1145" s="82">
        <v>4</v>
      </c>
      <c r="E1145" s="83">
        <v>21</v>
      </c>
      <c r="F1145" s="83">
        <f t="shared" si="2"/>
        <v>84</v>
      </c>
      <c r="G1145" s="82">
        <v>843367127504</v>
      </c>
    </row>
    <row r="1146" spans="1:7" ht="13.8">
      <c r="A1146" s="48" t="s">
        <v>1522</v>
      </c>
      <c r="B1146" s="48" t="s">
        <v>1523</v>
      </c>
      <c r="C1146" s="48"/>
      <c r="D1146" s="82">
        <v>36</v>
      </c>
      <c r="E1146" s="83">
        <v>6.2</v>
      </c>
      <c r="F1146" s="83">
        <f t="shared" si="2"/>
        <v>223.20000000000002</v>
      </c>
      <c r="G1146" s="82">
        <v>3662014260008</v>
      </c>
    </row>
    <row r="1147" spans="1:7" ht="13.8">
      <c r="A1147" s="48" t="s">
        <v>1522</v>
      </c>
      <c r="B1147" s="48" t="s">
        <v>1524</v>
      </c>
      <c r="C1147" s="48"/>
      <c r="D1147" s="82">
        <v>7</v>
      </c>
      <c r="E1147" s="83">
        <v>9.1</v>
      </c>
      <c r="F1147" s="83">
        <f t="shared" si="2"/>
        <v>63.699999999999996</v>
      </c>
      <c r="G1147" s="82">
        <v>3662014260091</v>
      </c>
    </row>
    <row r="1148" spans="1:7" ht="13.8">
      <c r="A1148" s="48" t="s">
        <v>1522</v>
      </c>
      <c r="B1148" s="48" t="s">
        <v>1525</v>
      </c>
      <c r="C1148" s="48"/>
      <c r="D1148" s="82">
        <v>1</v>
      </c>
      <c r="E1148" s="83">
        <v>12.5</v>
      </c>
      <c r="F1148" s="83">
        <f t="shared" si="2"/>
        <v>12.5</v>
      </c>
      <c r="G1148" s="82">
        <v>3662014260107</v>
      </c>
    </row>
    <row r="1149" spans="1:7" ht="13.8">
      <c r="A1149" s="48"/>
      <c r="B1149" s="38" t="s">
        <v>1526</v>
      </c>
      <c r="C1149" s="48"/>
      <c r="D1149" s="82">
        <v>140</v>
      </c>
      <c r="E1149" s="83">
        <f>F1149/D1149</f>
        <v>14.628571428571428</v>
      </c>
      <c r="F1149" s="83">
        <v>2048</v>
      </c>
      <c r="G1149" s="82"/>
    </row>
    <row r="1150" spans="1:7" ht="13.8">
      <c r="A1150" s="88"/>
      <c r="B1150" s="89"/>
      <c r="C1150" s="88"/>
      <c r="E1150" s="90"/>
      <c r="F1150" s="90"/>
      <c r="G1150" s="26"/>
    </row>
    <row r="1151" spans="1:7" ht="13.8">
      <c r="A1151" s="11" t="s">
        <v>1527</v>
      </c>
      <c r="B1151" s="70" t="s">
        <v>1528</v>
      </c>
      <c r="C1151" s="70">
        <v>5141355</v>
      </c>
      <c r="D1151" s="39">
        <v>119</v>
      </c>
      <c r="E1151" s="91">
        <v>12</v>
      </c>
      <c r="F1151" s="92">
        <v>1428</v>
      </c>
      <c r="G1151" s="26">
        <v>37000010413551</v>
      </c>
    </row>
    <row r="1152" spans="1:7" ht="13.8">
      <c r="A1152" s="11" t="s">
        <v>1529</v>
      </c>
      <c r="B1152" s="70" t="s">
        <v>1530</v>
      </c>
      <c r="C1152" s="70"/>
      <c r="D1152" s="39">
        <v>26</v>
      </c>
      <c r="E1152" s="93">
        <v>28</v>
      </c>
      <c r="F1152" s="92">
        <v>728</v>
      </c>
      <c r="G1152" s="26">
        <v>3700010425110</v>
      </c>
    </row>
    <row r="1153" spans="1:7" ht="13.8">
      <c r="A1153" s="11" t="s">
        <v>1531</v>
      </c>
      <c r="B1153" s="70" t="s">
        <v>1532</v>
      </c>
      <c r="C1153" s="70"/>
      <c r="D1153" s="39">
        <v>1</v>
      </c>
      <c r="E1153" s="93">
        <v>5.9</v>
      </c>
      <c r="F1153" s="92">
        <v>5.9</v>
      </c>
      <c r="G1153" s="26">
        <v>9782244111056</v>
      </c>
    </row>
    <row r="1154" spans="1:7" ht="13.8">
      <c r="A1154" s="11" t="s">
        <v>1533</v>
      </c>
      <c r="B1154" s="70" t="s">
        <v>1534</v>
      </c>
      <c r="C1154" s="70"/>
      <c r="D1154" s="39">
        <v>16</v>
      </c>
      <c r="E1154" s="93">
        <v>2.2999999999999998</v>
      </c>
      <c r="F1154" s="92">
        <v>36.799999999999997</v>
      </c>
      <c r="G1154" s="26">
        <v>3592930010350</v>
      </c>
    </row>
    <row r="1155" spans="1:7" ht="13.8">
      <c r="A1155" s="11" t="s">
        <v>1535</v>
      </c>
      <c r="B1155" s="70" t="s">
        <v>1536</v>
      </c>
      <c r="C1155" s="70" t="s">
        <v>1537</v>
      </c>
      <c r="D1155" s="39">
        <v>1</v>
      </c>
      <c r="E1155" s="92">
        <v>20</v>
      </c>
      <c r="F1155" s="92">
        <v>20</v>
      </c>
      <c r="G1155" s="26">
        <v>3700010416705</v>
      </c>
    </row>
    <row r="1156" spans="1:7" ht="13.8">
      <c r="A1156" s="11" t="s">
        <v>1538</v>
      </c>
      <c r="B1156" s="70" t="s">
        <v>1539</v>
      </c>
      <c r="C1156" s="70">
        <v>920.34400000000005</v>
      </c>
      <c r="D1156" s="39">
        <v>3</v>
      </c>
      <c r="E1156" s="92">
        <v>14</v>
      </c>
      <c r="F1156" s="92">
        <v>42</v>
      </c>
      <c r="G1156" s="26">
        <v>3700010407819</v>
      </c>
    </row>
    <row r="1157" spans="1:7" ht="13.8">
      <c r="A1157" s="11" t="s">
        <v>1540</v>
      </c>
      <c r="B1157" s="70" t="s">
        <v>1541</v>
      </c>
      <c r="C1157" s="28"/>
      <c r="D1157" s="39">
        <v>1</v>
      </c>
      <c r="E1157" s="92">
        <v>6.5</v>
      </c>
      <c r="F1157" s="92">
        <v>6.5</v>
      </c>
      <c r="G1157" s="26">
        <v>6940718814039</v>
      </c>
    </row>
    <row r="1158" spans="1:7" ht="13.8">
      <c r="A1158" s="11" t="s">
        <v>1535</v>
      </c>
      <c r="B1158" s="70" t="s">
        <v>1542</v>
      </c>
      <c r="C1158" s="28" t="s">
        <v>1543</v>
      </c>
      <c r="D1158" s="39">
        <v>1</v>
      </c>
      <c r="E1158" s="92">
        <v>40</v>
      </c>
      <c r="F1158" s="92">
        <v>40</v>
      </c>
      <c r="G1158" s="26">
        <v>3700010416477</v>
      </c>
    </row>
    <row r="1159" spans="1:7" ht="13.8">
      <c r="A1159" s="11" t="s">
        <v>1544</v>
      </c>
      <c r="B1159" s="70" t="s">
        <v>1545</v>
      </c>
      <c r="C1159" s="28"/>
      <c r="D1159" s="39">
        <v>4</v>
      </c>
      <c r="E1159" s="92">
        <v>17.989999999999998</v>
      </c>
      <c r="F1159" s="92">
        <v>71.959999999999994</v>
      </c>
      <c r="G1159" s="26">
        <v>5011386068428</v>
      </c>
    </row>
    <row r="1160" spans="1:7" ht="13.8">
      <c r="A1160" s="11" t="s">
        <v>1546</v>
      </c>
      <c r="B1160" s="70" t="s">
        <v>1547</v>
      </c>
      <c r="C1160" s="28" t="s">
        <v>1548</v>
      </c>
      <c r="D1160" s="39">
        <v>1</v>
      </c>
      <c r="E1160" s="92">
        <v>20</v>
      </c>
      <c r="F1160" s="92">
        <v>20</v>
      </c>
      <c r="G1160" s="26">
        <v>8009971325039</v>
      </c>
    </row>
    <row r="1161" spans="1:7" ht="13.8">
      <c r="A1161" s="11" t="s">
        <v>1531</v>
      </c>
      <c r="B1161" s="70" t="s">
        <v>1549</v>
      </c>
      <c r="C1161" s="28">
        <v>6096</v>
      </c>
      <c r="D1161" s="39">
        <v>1</v>
      </c>
      <c r="E1161" s="92">
        <v>9</v>
      </c>
      <c r="F1161" s="92">
        <v>9</v>
      </c>
      <c r="G1161" s="26">
        <v>9782244060965</v>
      </c>
    </row>
    <row r="1162" spans="1:7" ht="13.8">
      <c r="A1162" s="11" t="s">
        <v>1531</v>
      </c>
      <c r="B1162" s="70" t="s">
        <v>1550</v>
      </c>
      <c r="C1162" s="28">
        <v>6074</v>
      </c>
      <c r="D1162" s="39">
        <v>9</v>
      </c>
      <c r="E1162" s="92">
        <v>6</v>
      </c>
      <c r="F1162" s="92">
        <v>54</v>
      </c>
      <c r="G1162" s="26">
        <v>9782244060743</v>
      </c>
    </row>
    <row r="1163" spans="1:7" ht="13.8">
      <c r="A1163" s="11" t="s">
        <v>1531</v>
      </c>
      <c r="B1163" s="70" t="s">
        <v>1551</v>
      </c>
      <c r="C1163" s="28">
        <v>6059</v>
      </c>
      <c r="D1163" s="39">
        <v>2</v>
      </c>
      <c r="E1163" s="92">
        <v>7</v>
      </c>
      <c r="F1163" s="92">
        <v>14</v>
      </c>
      <c r="G1163" s="26">
        <v>9782244060590</v>
      </c>
    </row>
    <row r="1164" spans="1:7" ht="13.8">
      <c r="A1164" s="11" t="s">
        <v>1552</v>
      </c>
      <c r="B1164" s="70" t="s">
        <v>1553</v>
      </c>
      <c r="C1164" s="28" t="s">
        <v>1554</v>
      </c>
      <c r="D1164" s="39">
        <v>1</v>
      </c>
      <c r="E1164" s="92">
        <v>2.69</v>
      </c>
      <c r="F1164" s="92">
        <v>2.69</v>
      </c>
      <c r="G1164" s="26">
        <v>3219911300100</v>
      </c>
    </row>
    <row r="1165" spans="1:7" ht="13.8">
      <c r="A1165" s="11" t="s">
        <v>1555</v>
      </c>
      <c r="B1165" s="70" t="s">
        <v>1556</v>
      </c>
      <c r="C1165" s="28">
        <v>119196</v>
      </c>
      <c r="D1165" s="39">
        <v>5</v>
      </c>
      <c r="E1165" s="92">
        <v>1</v>
      </c>
      <c r="F1165" s="92">
        <v>5</v>
      </c>
      <c r="G1165" s="26"/>
    </row>
    <row r="1166" spans="1:7" ht="13.8">
      <c r="A1166" s="11" t="s">
        <v>1540</v>
      </c>
      <c r="B1166" s="70" t="s">
        <v>1557</v>
      </c>
      <c r="C1166" s="28"/>
      <c r="D1166" s="39">
        <v>1</v>
      </c>
      <c r="E1166" s="92">
        <v>20</v>
      </c>
      <c r="F1166" s="92">
        <v>20</v>
      </c>
      <c r="G1166" s="26">
        <v>8804819007036</v>
      </c>
    </row>
    <row r="1167" spans="1:7" ht="13.8">
      <c r="A1167" s="11" t="s">
        <v>1533</v>
      </c>
      <c r="B1167" s="70" t="s">
        <v>1558</v>
      </c>
      <c r="C1167" s="28"/>
      <c r="D1167" s="39">
        <v>2</v>
      </c>
      <c r="E1167" s="92">
        <v>8</v>
      </c>
      <c r="F1167" s="92">
        <v>16</v>
      </c>
      <c r="G1167" s="26">
        <v>3592930011890</v>
      </c>
    </row>
    <row r="1168" spans="1:7" ht="13.8">
      <c r="A1168" s="11" t="s">
        <v>1559</v>
      </c>
      <c r="B1168" s="70" t="s">
        <v>1560</v>
      </c>
      <c r="C1168" s="28">
        <v>686171</v>
      </c>
      <c r="D1168" s="39">
        <v>2</v>
      </c>
      <c r="E1168" s="92">
        <v>12.99</v>
      </c>
      <c r="F1168" s="92">
        <v>25.98</v>
      </c>
      <c r="G1168" s="26">
        <v>5017741000805</v>
      </c>
    </row>
    <row r="1169" spans="1:7" ht="13.8">
      <c r="A1169" s="11" t="s">
        <v>1561</v>
      </c>
      <c r="B1169" s="70" t="s">
        <v>1562</v>
      </c>
      <c r="C1169" s="28">
        <v>299</v>
      </c>
      <c r="D1169" s="39">
        <v>2</v>
      </c>
      <c r="E1169" s="92">
        <v>20</v>
      </c>
      <c r="F1169" s="92">
        <v>40</v>
      </c>
      <c r="G1169" s="26">
        <v>3700126902994</v>
      </c>
    </row>
    <row r="1170" spans="1:7" ht="13.8">
      <c r="A1170" s="11" t="s">
        <v>1561</v>
      </c>
      <c r="B1170" s="70" t="s">
        <v>1563</v>
      </c>
      <c r="C1170" s="28"/>
      <c r="D1170" s="39">
        <v>1</v>
      </c>
      <c r="E1170" s="92">
        <v>20</v>
      </c>
      <c r="F1170" s="92">
        <v>20</v>
      </c>
      <c r="G1170" s="26">
        <v>5036905039314</v>
      </c>
    </row>
    <row r="1171" spans="1:7" ht="13.8">
      <c r="A1171" s="11" t="s">
        <v>1538</v>
      </c>
      <c r="B1171" s="70" t="s">
        <v>1564</v>
      </c>
      <c r="C1171" s="28"/>
      <c r="D1171" s="39">
        <v>4</v>
      </c>
      <c r="E1171" s="92">
        <v>9</v>
      </c>
      <c r="F1171" s="92">
        <v>36</v>
      </c>
      <c r="G1171" s="26">
        <v>3700010422645</v>
      </c>
    </row>
    <row r="1172" spans="1:7" ht="13.8">
      <c r="A1172" s="11" t="s">
        <v>1565</v>
      </c>
      <c r="B1172" s="70" t="s">
        <v>1566</v>
      </c>
      <c r="C1172" s="28" t="s">
        <v>1567</v>
      </c>
      <c r="D1172" s="39">
        <v>2</v>
      </c>
      <c r="E1172" s="92">
        <v>30</v>
      </c>
      <c r="F1172" s="92">
        <v>60</v>
      </c>
      <c r="G1172" s="26">
        <v>3700010417146</v>
      </c>
    </row>
    <row r="1173" spans="1:7" ht="13.8">
      <c r="A1173" s="11" t="s">
        <v>1568</v>
      </c>
      <c r="B1173" s="70" t="s">
        <v>1569</v>
      </c>
      <c r="C1173" s="28">
        <v>745</v>
      </c>
      <c r="D1173" s="39">
        <v>3</v>
      </c>
      <c r="E1173" s="92">
        <v>25</v>
      </c>
      <c r="F1173" s="92">
        <v>75</v>
      </c>
      <c r="G1173" s="26">
        <v>8413019107455</v>
      </c>
    </row>
    <row r="1174" spans="1:7" ht="13.8">
      <c r="A1174" s="11" t="s">
        <v>1570</v>
      </c>
      <c r="B1174" s="48" t="s">
        <v>1571</v>
      </c>
      <c r="C1174" s="48"/>
      <c r="D1174" s="39">
        <v>2</v>
      </c>
      <c r="E1174" s="93">
        <v>14</v>
      </c>
      <c r="F1174" s="92">
        <v>28</v>
      </c>
      <c r="G1174" s="26">
        <v>3700010417696</v>
      </c>
    </row>
    <row r="1175" spans="1:7" ht="13.8">
      <c r="A1175" s="11" t="s">
        <v>1572</v>
      </c>
      <c r="B1175" s="70" t="s">
        <v>1573</v>
      </c>
      <c r="C1175" s="28">
        <v>504202</v>
      </c>
      <c r="D1175" s="39">
        <v>13</v>
      </c>
      <c r="E1175" s="92">
        <v>20</v>
      </c>
      <c r="F1175" s="92">
        <v>260</v>
      </c>
      <c r="G1175" s="26">
        <v>3420215042027</v>
      </c>
    </row>
    <row r="1176" spans="1:7" ht="13.8">
      <c r="A1176" s="11" t="s">
        <v>1572</v>
      </c>
      <c r="B1176" s="70" t="s">
        <v>1574</v>
      </c>
      <c r="C1176" s="28"/>
      <c r="D1176" s="39">
        <v>7</v>
      </c>
      <c r="E1176" s="92">
        <v>26.33</v>
      </c>
      <c r="F1176" s="92">
        <v>184.31</v>
      </c>
      <c r="G1176" s="26">
        <v>3420213965434</v>
      </c>
    </row>
    <row r="1177" spans="1:7" ht="13.8">
      <c r="A1177" s="11" t="s">
        <v>1572</v>
      </c>
      <c r="B1177" s="70" t="s">
        <v>1575</v>
      </c>
      <c r="C1177" s="28"/>
      <c r="D1177" s="39">
        <v>2</v>
      </c>
      <c r="E1177" s="92">
        <v>27.68</v>
      </c>
      <c r="F1177" s="92">
        <v>55.36</v>
      </c>
      <c r="G1177" s="26">
        <v>3420211461709</v>
      </c>
    </row>
    <row r="1178" spans="1:7" ht="13.8">
      <c r="A1178" s="11" t="s">
        <v>1572</v>
      </c>
      <c r="B1178" s="70" t="s">
        <v>1576</v>
      </c>
      <c r="C1178" s="28"/>
      <c r="D1178" s="39">
        <v>5</v>
      </c>
      <c r="E1178" s="92">
        <v>20</v>
      </c>
      <c r="F1178" s="92">
        <v>100</v>
      </c>
      <c r="G1178" s="26">
        <v>3420210042275</v>
      </c>
    </row>
    <row r="1179" spans="1:7" ht="13.8">
      <c r="A1179" s="11" t="s">
        <v>1529</v>
      </c>
      <c r="B1179" s="70" t="s">
        <v>1577</v>
      </c>
      <c r="C1179" s="28"/>
      <c r="D1179" s="39">
        <v>42</v>
      </c>
      <c r="E1179" s="92">
        <v>7.99</v>
      </c>
      <c r="F1179" s="92">
        <v>335.58</v>
      </c>
      <c r="G1179" s="26">
        <v>3700010425004</v>
      </c>
    </row>
    <row r="1180" spans="1:7" ht="13.8">
      <c r="A1180" s="11" t="s">
        <v>1578</v>
      </c>
      <c r="B1180" s="70" t="s">
        <v>1579</v>
      </c>
      <c r="C1180" s="28"/>
      <c r="D1180" s="39">
        <v>99</v>
      </c>
      <c r="E1180" s="92">
        <v>6.96</v>
      </c>
      <c r="F1180" s="92">
        <v>689.04</v>
      </c>
      <c r="G1180" s="26">
        <v>3700010424311</v>
      </c>
    </row>
    <row r="1181" spans="1:7" ht="13.8">
      <c r="A1181" s="11" t="s">
        <v>1580</v>
      </c>
      <c r="B1181" s="70" t="s">
        <v>1581</v>
      </c>
      <c r="C1181" s="22" t="s">
        <v>1582</v>
      </c>
      <c r="D1181" s="39">
        <v>30</v>
      </c>
      <c r="E1181" s="92">
        <v>5</v>
      </c>
      <c r="F1181" s="92">
        <v>150</v>
      </c>
      <c r="G1181" s="26">
        <v>3130630673712</v>
      </c>
    </row>
    <row r="1182" spans="1:7" ht="13.8">
      <c r="A1182" s="11" t="s">
        <v>1580</v>
      </c>
      <c r="B1182" s="70" t="s">
        <v>1583</v>
      </c>
      <c r="C1182" s="22" t="s">
        <v>1584</v>
      </c>
      <c r="D1182" s="39">
        <v>2</v>
      </c>
      <c r="E1182" s="92">
        <v>12</v>
      </c>
      <c r="F1182" s="92">
        <v>24</v>
      </c>
      <c r="G1182" s="26">
        <v>3130630251309</v>
      </c>
    </row>
    <row r="1183" spans="1:7" ht="13.8">
      <c r="A1183" s="11" t="s">
        <v>1580</v>
      </c>
      <c r="B1183" s="70" t="s">
        <v>1585</v>
      </c>
      <c r="C1183" s="22">
        <v>201902</v>
      </c>
      <c r="D1183" s="39">
        <v>1</v>
      </c>
      <c r="E1183" s="92">
        <v>6.99</v>
      </c>
      <c r="F1183" s="92">
        <v>6.99</v>
      </c>
      <c r="G1183" s="26">
        <v>3660942077958</v>
      </c>
    </row>
    <row r="1184" spans="1:7" ht="13.8">
      <c r="A1184" s="11" t="s">
        <v>1580</v>
      </c>
      <c r="B1184" s="70" t="s">
        <v>1586</v>
      </c>
      <c r="C1184" s="22" t="s">
        <v>1587</v>
      </c>
      <c r="D1184" s="39">
        <v>3</v>
      </c>
      <c r="E1184" s="92">
        <v>10</v>
      </c>
      <c r="F1184" s="92">
        <v>30</v>
      </c>
      <c r="G1184" s="26">
        <v>3130630148524</v>
      </c>
    </row>
    <row r="1185" spans="1:7" ht="13.8">
      <c r="A1185" s="11" t="s">
        <v>98</v>
      </c>
      <c r="B1185" s="48" t="s">
        <v>1588</v>
      </c>
      <c r="C1185" s="48"/>
      <c r="D1185" s="39">
        <v>36</v>
      </c>
      <c r="E1185" s="94">
        <v>32.9</v>
      </c>
      <c r="F1185" s="31">
        <v>1184.4000000000001</v>
      </c>
      <c r="G1185" s="26">
        <v>3700773315031</v>
      </c>
    </row>
    <row r="1186" spans="1:7" ht="13.8">
      <c r="A1186" s="11" t="s">
        <v>98</v>
      </c>
      <c r="B1186" s="70" t="s">
        <v>1589</v>
      </c>
      <c r="C1186" s="70"/>
      <c r="D1186" s="39">
        <v>47</v>
      </c>
      <c r="E1186" s="94">
        <v>12.9</v>
      </c>
      <c r="F1186" s="31">
        <v>606.29999999999995</v>
      </c>
      <c r="G1186" s="26">
        <v>3700773314492</v>
      </c>
    </row>
    <row r="1187" spans="1:7" ht="13.8">
      <c r="A1187" s="11" t="s">
        <v>98</v>
      </c>
      <c r="B1187" s="70" t="s">
        <v>1590</v>
      </c>
      <c r="C1187" s="70">
        <v>13337</v>
      </c>
      <c r="D1187" s="39">
        <v>21</v>
      </c>
      <c r="E1187" s="94">
        <v>11.95</v>
      </c>
      <c r="F1187" s="31">
        <v>250.95</v>
      </c>
      <c r="G1187" s="26">
        <v>3700773313372</v>
      </c>
    </row>
    <row r="1188" spans="1:7" ht="13.8">
      <c r="A1188" s="11" t="s">
        <v>98</v>
      </c>
      <c r="B1188" s="70" t="s">
        <v>1591</v>
      </c>
      <c r="C1188" s="70"/>
      <c r="D1188" s="39">
        <v>22</v>
      </c>
      <c r="E1188" s="29">
        <v>2.95</v>
      </c>
      <c r="F1188" s="31">
        <v>64.900000000000006</v>
      </c>
      <c r="G1188" s="26">
        <v>3700773311903</v>
      </c>
    </row>
    <row r="1189" spans="1:7" ht="13.8">
      <c r="A1189" s="11" t="s">
        <v>98</v>
      </c>
      <c r="B1189" s="70" t="s">
        <v>1592</v>
      </c>
      <c r="C1189" s="70" t="s">
        <v>1593</v>
      </c>
      <c r="D1189" s="39">
        <v>5</v>
      </c>
      <c r="E1189" s="29">
        <v>37</v>
      </c>
      <c r="F1189" s="31">
        <v>185</v>
      </c>
      <c r="G1189" s="26">
        <v>3700773320073</v>
      </c>
    </row>
    <row r="1190" spans="1:7" ht="13.8">
      <c r="A1190" s="11" t="s">
        <v>98</v>
      </c>
      <c r="B1190" s="70" t="s">
        <v>1594</v>
      </c>
      <c r="C1190" s="28">
        <v>99</v>
      </c>
      <c r="D1190" s="39">
        <v>6</v>
      </c>
      <c r="E1190" s="29">
        <v>15.95</v>
      </c>
      <c r="F1190" s="31">
        <v>95.7</v>
      </c>
      <c r="G1190" s="26">
        <v>3700773300990</v>
      </c>
    </row>
    <row r="1191" spans="1:7" ht="13.8">
      <c r="A1191" s="11" t="s">
        <v>98</v>
      </c>
      <c r="B1191" s="70" t="s">
        <v>1595</v>
      </c>
      <c r="C1191" s="28">
        <v>14</v>
      </c>
      <c r="D1191" s="39">
        <v>13</v>
      </c>
      <c r="E1191" s="29">
        <v>15.95</v>
      </c>
      <c r="F1191" s="31">
        <v>207.35</v>
      </c>
      <c r="G1191" s="26">
        <v>3700773300143</v>
      </c>
    </row>
    <row r="1192" spans="1:7" ht="13.8">
      <c r="A1192" s="11" t="s">
        <v>98</v>
      </c>
      <c r="B1192" s="70" t="s">
        <v>1596</v>
      </c>
      <c r="C1192" s="28">
        <v>19</v>
      </c>
      <c r="D1192" s="39">
        <v>10</v>
      </c>
      <c r="E1192" s="29">
        <v>7.84</v>
      </c>
      <c r="F1192" s="31">
        <v>78.400000000000006</v>
      </c>
      <c r="G1192" s="26">
        <v>3700773300198</v>
      </c>
    </row>
    <row r="1193" spans="1:7" ht="13.8">
      <c r="A1193" s="11" t="s">
        <v>98</v>
      </c>
      <c r="B1193" s="70" t="s">
        <v>1597</v>
      </c>
      <c r="C1193" s="28">
        <v>1291</v>
      </c>
      <c r="D1193" s="39">
        <v>2</v>
      </c>
      <c r="E1193" s="29">
        <v>24.9</v>
      </c>
      <c r="F1193" s="31">
        <v>49.8</v>
      </c>
      <c r="G1193" s="26">
        <v>3700773312917</v>
      </c>
    </row>
    <row r="1194" spans="1:7" ht="13.8">
      <c r="A1194" s="11" t="s">
        <v>98</v>
      </c>
      <c r="B1194" s="70" t="s">
        <v>1598</v>
      </c>
      <c r="C1194" s="28">
        <v>1339</v>
      </c>
      <c r="D1194" s="39">
        <v>6</v>
      </c>
      <c r="E1194" s="29">
        <v>6.51</v>
      </c>
      <c r="F1194" s="31">
        <v>39.06</v>
      </c>
      <c r="G1194" s="26">
        <v>3700773319725</v>
      </c>
    </row>
    <row r="1195" spans="1:7" ht="13.8">
      <c r="A1195" s="11" t="s">
        <v>98</v>
      </c>
      <c r="B1195" s="70" t="s">
        <v>1599</v>
      </c>
      <c r="C1195" s="28">
        <v>1188</v>
      </c>
      <c r="D1195" s="39">
        <v>3</v>
      </c>
      <c r="E1195" s="29">
        <v>9.66</v>
      </c>
      <c r="F1195" s="31">
        <v>28.98</v>
      </c>
      <c r="G1195" s="26">
        <v>3700773311880</v>
      </c>
    </row>
    <row r="1196" spans="1:7" ht="13.8">
      <c r="A1196" s="11" t="s">
        <v>98</v>
      </c>
      <c r="B1196" s="70" t="s">
        <v>1600</v>
      </c>
      <c r="C1196" s="28">
        <v>967</v>
      </c>
      <c r="D1196" s="39">
        <v>3</v>
      </c>
      <c r="E1196" s="29">
        <v>28.26</v>
      </c>
      <c r="F1196" s="31">
        <v>84.78</v>
      </c>
      <c r="G1196" s="26">
        <v>3700773309672</v>
      </c>
    </row>
    <row r="1197" spans="1:7" ht="13.8">
      <c r="A1197" s="11" t="s">
        <v>98</v>
      </c>
      <c r="B1197" s="70" t="s">
        <v>1601</v>
      </c>
      <c r="C1197" s="28">
        <v>643</v>
      </c>
      <c r="D1197" s="39">
        <v>13</v>
      </c>
      <c r="E1197" s="29">
        <v>10.01</v>
      </c>
      <c r="F1197" s="31">
        <v>130.13</v>
      </c>
      <c r="G1197" s="26">
        <v>3700773306435</v>
      </c>
    </row>
    <row r="1198" spans="1:7" ht="13.8">
      <c r="A1198" s="11" t="s">
        <v>98</v>
      </c>
      <c r="B1198" s="70" t="s">
        <v>1602</v>
      </c>
      <c r="C1198" s="28">
        <v>683</v>
      </c>
      <c r="D1198" s="39">
        <v>6</v>
      </c>
      <c r="E1198" s="29">
        <v>5.89</v>
      </c>
      <c r="F1198" s="31">
        <v>35.340000000000003</v>
      </c>
      <c r="G1198" s="26">
        <v>3700773306831</v>
      </c>
    </row>
    <row r="1199" spans="1:7" ht="13.8">
      <c r="A1199" s="11" t="s">
        <v>98</v>
      </c>
      <c r="B1199" s="70" t="s">
        <v>1603</v>
      </c>
      <c r="C1199" s="28">
        <v>233700</v>
      </c>
      <c r="D1199" s="39">
        <v>1</v>
      </c>
      <c r="E1199" s="29">
        <v>3.99</v>
      </c>
      <c r="F1199" s="31">
        <v>3.99</v>
      </c>
      <c r="G1199" s="26">
        <v>3700773311927</v>
      </c>
    </row>
    <row r="1200" spans="1:7" ht="13.8">
      <c r="A1200" s="11" t="s">
        <v>98</v>
      </c>
      <c r="B1200" s="70" t="s">
        <v>1604</v>
      </c>
      <c r="C1200" s="28">
        <v>750</v>
      </c>
      <c r="D1200" s="39">
        <v>4</v>
      </c>
      <c r="E1200" s="29">
        <v>7.53</v>
      </c>
      <c r="F1200" s="31">
        <v>30.12</v>
      </c>
      <c r="G1200" s="26">
        <v>3700773307500</v>
      </c>
    </row>
    <row r="1201" spans="1:7" ht="13.8">
      <c r="A1201" s="11" t="s">
        <v>98</v>
      </c>
      <c r="B1201" s="70" t="s">
        <v>1605</v>
      </c>
      <c r="C1201" s="28">
        <v>1246</v>
      </c>
      <c r="D1201" s="39">
        <v>2</v>
      </c>
      <c r="E1201" s="29">
        <v>20</v>
      </c>
      <c r="F1201" s="31">
        <v>40</v>
      </c>
      <c r="G1201" s="26">
        <v>3700773312467</v>
      </c>
    </row>
    <row r="1202" spans="1:7" ht="13.8">
      <c r="A1202" s="11" t="s">
        <v>98</v>
      </c>
      <c r="B1202" s="70" t="s">
        <v>1606</v>
      </c>
      <c r="C1202" s="28">
        <v>451746</v>
      </c>
      <c r="D1202" s="39">
        <v>1</v>
      </c>
      <c r="E1202" s="29">
        <v>3.53</v>
      </c>
      <c r="F1202" s="31">
        <v>3.53</v>
      </c>
      <c r="G1202" s="26">
        <v>3700773318537</v>
      </c>
    </row>
    <row r="1203" spans="1:7" ht="13.8">
      <c r="A1203" s="11" t="s">
        <v>98</v>
      </c>
      <c r="B1203" s="70" t="s">
        <v>1607</v>
      </c>
      <c r="C1203" s="28">
        <v>1185</v>
      </c>
      <c r="D1203" s="39">
        <v>3</v>
      </c>
      <c r="E1203" s="29">
        <v>17.5</v>
      </c>
      <c r="F1203" s="31">
        <v>52.5</v>
      </c>
      <c r="G1203" s="26">
        <v>3700773311859</v>
      </c>
    </row>
    <row r="1204" spans="1:7" ht="13.8">
      <c r="A1204" s="11" t="s">
        <v>98</v>
      </c>
      <c r="B1204" s="70" t="s">
        <v>1608</v>
      </c>
      <c r="C1204" s="28">
        <v>1281</v>
      </c>
      <c r="D1204" s="39">
        <v>5</v>
      </c>
      <c r="E1204" s="29">
        <v>7.85</v>
      </c>
      <c r="F1204" s="31">
        <v>39.25</v>
      </c>
      <c r="G1204" s="26">
        <v>3700773312818</v>
      </c>
    </row>
    <row r="1205" spans="1:7" ht="13.8">
      <c r="A1205" s="11" t="s">
        <v>98</v>
      </c>
      <c r="B1205" s="70" t="s">
        <v>1608</v>
      </c>
      <c r="C1205" s="28">
        <v>1281</v>
      </c>
      <c r="D1205" s="39">
        <v>6</v>
      </c>
      <c r="E1205" s="29">
        <v>8.65</v>
      </c>
      <c r="F1205" s="31">
        <v>51.9</v>
      </c>
      <c r="G1205" s="26">
        <v>3700773312818</v>
      </c>
    </row>
    <row r="1206" spans="1:7" ht="13.8">
      <c r="A1206" s="11" t="s">
        <v>98</v>
      </c>
      <c r="B1206" s="70" t="s">
        <v>1609</v>
      </c>
      <c r="C1206" s="28">
        <v>1987</v>
      </c>
      <c r="D1206" s="39">
        <v>5</v>
      </c>
      <c r="E1206" s="29">
        <v>1.55</v>
      </c>
      <c r="F1206" s="31">
        <v>7.75</v>
      </c>
      <c r="G1206" s="26">
        <v>3700773319879</v>
      </c>
    </row>
    <row r="1207" spans="1:7" ht="13.8">
      <c r="A1207" s="11" t="s">
        <v>98</v>
      </c>
      <c r="B1207" s="70" t="s">
        <v>1610</v>
      </c>
      <c r="C1207" s="28">
        <v>1455</v>
      </c>
      <c r="D1207" s="39">
        <v>6</v>
      </c>
      <c r="E1207" s="29">
        <v>1.55</v>
      </c>
      <c r="F1207" s="31">
        <v>9.3000000000000007</v>
      </c>
      <c r="G1207" s="26">
        <v>3700773314553</v>
      </c>
    </row>
    <row r="1208" spans="1:7" ht="13.8">
      <c r="A1208" s="11" t="s">
        <v>98</v>
      </c>
      <c r="B1208" s="70" t="s">
        <v>1611</v>
      </c>
      <c r="C1208" s="28"/>
      <c r="D1208" s="39">
        <v>72</v>
      </c>
      <c r="E1208" s="29">
        <v>0.56000000000000005</v>
      </c>
      <c r="F1208" s="31">
        <v>40.32</v>
      </c>
      <c r="G1208" s="26">
        <v>3700773313327</v>
      </c>
    </row>
    <row r="1209" spans="1:7" ht="13.8">
      <c r="A1209" s="11" t="s">
        <v>98</v>
      </c>
      <c r="B1209" s="70" t="s">
        <v>1612</v>
      </c>
      <c r="C1209" s="28">
        <v>1321</v>
      </c>
      <c r="D1209" s="39">
        <v>8</v>
      </c>
      <c r="E1209" s="29">
        <v>5.8</v>
      </c>
      <c r="F1209" s="31">
        <v>46.4</v>
      </c>
      <c r="G1209" s="26">
        <v>3700773313211</v>
      </c>
    </row>
    <row r="1210" spans="1:7" ht="13.8">
      <c r="A1210" s="11" t="s">
        <v>98</v>
      </c>
      <c r="B1210" s="70" t="s">
        <v>1613</v>
      </c>
      <c r="C1210" s="28">
        <v>1322</v>
      </c>
      <c r="D1210" s="39">
        <v>3</v>
      </c>
      <c r="E1210" s="29">
        <v>3.25</v>
      </c>
      <c r="F1210" s="31">
        <v>9.75</v>
      </c>
      <c r="G1210" s="26">
        <v>3700773313228</v>
      </c>
    </row>
    <row r="1211" spans="1:7" ht="13.8">
      <c r="A1211" s="11" t="s">
        <v>98</v>
      </c>
      <c r="B1211" s="70" t="s">
        <v>1614</v>
      </c>
      <c r="C1211" s="28">
        <v>1099</v>
      </c>
      <c r="D1211" s="39">
        <v>4</v>
      </c>
      <c r="E1211" s="29">
        <v>6.36</v>
      </c>
      <c r="F1211" s="31">
        <v>25.44</v>
      </c>
      <c r="G1211" s="26">
        <v>3700773310999</v>
      </c>
    </row>
    <row r="1212" spans="1:7" ht="13.8">
      <c r="A1212" s="11" t="s">
        <v>98</v>
      </c>
      <c r="B1212" s="70" t="s">
        <v>1615</v>
      </c>
      <c r="C1212" s="28">
        <v>1598</v>
      </c>
      <c r="D1212" s="39">
        <v>4</v>
      </c>
      <c r="E1212" s="29">
        <v>7.8</v>
      </c>
      <c r="F1212" s="31">
        <v>31.2</v>
      </c>
      <c r="G1212" s="26">
        <v>3700773315987</v>
      </c>
    </row>
    <row r="1213" spans="1:7" ht="13.8">
      <c r="A1213" s="11" t="s">
        <v>98</v>
      </c>
      <c r="B1213" s="70" t="s">
        <v>1616</v>
      </c>
      <c r="C1213" s="28">
        <v>1096</v>
      </c>
      <c r="D1213" s="39">
        <v>33</v>
      </c>
      <c r="E1213" s="29">
        <v>6.75</v>
      </c>
      <c r="F1213" s="31">
        <v>222.75</v>
      </c>
      <c r="G1213" s="26">
        <v>3700773310968</v>
      </c>
    </row>
    <row r="1214" spans="1:7" ht="13.8">
      <c r="A1214" s="11" t="s">
        <v>98</v>
      </c>
      <c r="B1214" s="70" t="s">
        <v>1617</v>
      </c>
      <c r="C1214" s="28">
        <v>1276</v>
      </c>
      <c r="D1214" s="39">
        <v>1</v>
      </c>
      <c r="E1214" s="29">
        <v>10.44</v>
      </c>
      <c r="F1214" s="31">
        <v>10.44</v>
      </c>
      <c r="G1214" s="26">
        <v>3700773312764</v>
      </c>
    </row>
    <row r="1215" spans="1:7" ht="13.8">
      <c r="A1215" s="11" t="s">
        <v>98</v>
      </c>
      <c r="B1215" s="70" t="s">
        <v>1618</v>
      </c>
      <c r="C1215" s="22">
        <v>1333</v>
      </c>
      <c r="D1215" s="39">
        <v>11</v>
      </c>
      <c r="E1215" s="29">
        <v>5.8</v>
      </c>
      <c r="F1215" s="31">
        <v>63.8</v>
      </c>
      <c r="G1215" s="26">
        <v>3700773313334</v>
      </c>
    </row>
    <row r="1216" spans="1:7" ht="13.8">
      <c r="A1216" s="11" t="s">
        <v>98</v>
      </c>
      <c r="B1216" s="70" t="s">
        <v>1619</v>
      </c>
      <c r="C1216" s="22">
        <v>1189</v>
      </c>
      <c r="D1216" s="39">
        <v>4</v>
      </c>
      <c r="E1216" s="29">
        <v>10.94</v>
      </c>
      <c r="F1216" s="31">
        <v>43.76</v>
      </c>
      <c r="G1216" s="26">
        <v>3700773311897</v>
      </c>
    </row>
    <row r="1217" spans="1:7" ht="13.8">
      <c r="A1217" s="11" t="s">
        <v>98</v>
      </c>
      <c r="B1217" s="70" t="s">
        <v>1620</v>
      </c>
      <c r="C1217" s="22">
        <v>1439</v>
      </c>
      <c r="D1217" s="39">
        <v>5</v>
      </c>
      <c r="E1217" s="29">
        <v>8.1999999999999993</v>
      </c>
      <c r="F1217" s="31">
        <v>41</v>
      </c>
      <c r="G1217" s="26">
        <v>3700773314393</v>
      </c>
    </row>
    <row r="1218" spans="1:7" ht="13.8">
      <c r="A1218" s="11" t="s">
        <v>98</v>
      </c>
      <c r="B1218" s="70" t="s">
        <v>1621</v>
      </c>
      <c r="C1218" s="22">
        <v>1347</v>
      </c>
      <c r="D1218" s="39">
        <v>4</v>
      </c>
      <c r="E1218" s="29">
        <v>15.54</v>
      </c>
      <c r="F1218" s="31">
        <v>62.16</v>
      </c>
      <c r="G1218" s="26">
        <v>3700773313471</v>
      </c>
    </row>
    <row r="1219" spans="1:7" ht="13.8">
      <c r="A1219" s="11" t="s">
        <v>98</v>
      </c>
      <c r="B1219" s="70" t="s">
        <v>1622</v>
      </c>
      <c r="C1219" s="22">
        <v>1228</v>
      </c>
      <c r="D1219" s="39">
        <v>6</v>
      </c>
      <c r="E1219" s="29">
        <v>3.25</v>
      </c>
      <c r="F1219" s="31">
        <v>19.5</v>
      </c>
      <c r="G1219" s="26">
        <v>3700773312283</v>
      </c>
    </row>
    <row r="1220" spans="1:7" ht="13.8">
      <c r="A1220" s="11" t="s">
        <v>98</v>
      </c>
      <c r="B1220" s="70" t="s">
        <v>1623</v>
      </c>
      <c r="C1220" s="22">
        <v>1120</v>
      </c>
      <c r="D1220" s="39">
        <v>2</v>
      </c>
      <c r="E1220" s="29">
        <v>16.95</v>
      </c>
      <c r="F1220" s="31">
        <v>33.9</v>
      </c>
      <c r="G1220" s="26">
        <v>3700773311200</v>
      </c>
    </row>
    <row r="1221" spans="1:7" ht="13.8">
      <c r="A1221" s="11" t="s">
        <v>98</v>
      </c>
      <c r="B1221" s="70" t="s">
        <v>1624</v>
      </c>
      <c r="C1221" s="33">
        <v>1107</v>
      </c>
      <c r="D1221" s="39">
        <v>2</v>
      </c>
      <c r="E1221" s="79">
        <v>10.19</v>
      </c>
      <c r="F1221" s="31">
        <v>20.38</v>
      </c>
      <c r="G1221" s="26">
        <v>3700773311071</v>
      </c>
    </row>
    <row r="1222" spans="1:7" ht="13.8">
      <c r="A1222" s="11" t="s">
        <v>98</v>
      </c>
      <c r="B1222" s="70" t="s">
        <v>1625</v>
      </c>
      <c r="C1222" s="95">
        <v>1845</v>
      </c>
      <c r="D1222" s="39">
        <v>4</v>
      </c>
      <c r="E1222" s="29">
        <v>6.45</v>
      </c>
      <c r="F1222" s="31">
        <v>25.8</v>
      </c>
      <c r="G1222" s="26">
        <v>3700773318452</v>
      </c>
    </row>
    <row r="1223" spans="1:7" ht="13.8">
      <c r="A1223" s="11" t="s">
        <v>98</v>
      </c>
      <c r="B1223" s="70" t="s">
        <v>1626</v>
      </c>
      <c r="C1223" s="22">
        <v>1893</v>
      </c>
      <c r="D1223" s="39">
        <v>6</v>
      </c>
      <c r="E1223" s="29">
        <v>3.07</v>
      </c>
      <c r="F1223" s="31">
        <v>18.420000000000002</v>
      </c>
      <c r="G1223" s="26">
        <v>3700773318933</v>
      </c>
    </row>
    <row r="1224" spans="1:7" ht="13.8">
      <c r="A1224" s="11" t="s">
        <v>98</v>
      </c>
      <c r="B1224" s="70" t="s">
        <v>1627</v>
      </c>
      <c r="C1224" s="22">
        <v>1100</v>
      </c>
      <c r="D1224" s="39">
        <v>2</v>
      </c>
      <c r="E1224" s="29">
        <v>3.01</v>
      </c>
      <c r="F1224" s="31">
        <v>6.02</v>
      </c>
      <c r="G1224" s="26">
        <v>3700773311002</v>
      </c>
    </row>
    <row r="1225" spans="1:7" ht="13.8">
      <c r="A1225" s="11" t="s">
        <v>98</v>
      </c>
      <c r="B1225" s="70" t="s">
        <v>1628</v>
      </c>
      <c r="C1225" s="22">
        <v>1053</v>
      </c>
      <c r="D1225" s="96">
        <v>2</v>
      </c>
      <c r="E1225" s="29">
        <v>9.9499999999999993</v>
      </c>
      <c r="F1225" s="97">
        <v>19.899999999999999</v>
      </c>
      <c r="G1225" s="26">
        <v>3700773310531</v>
      </c>
    </row>
    <row r="1226" spans="1:7" ht="13.8">
      <c r="A1226" s="11" t="s">
        <v>98</v>
      </c>
      <c r="B1226" s="70" t="s">
        <v>1629</v>
      </c>
      <c r="C1226" s="22">
        <v>38</v>
      </c>
      <c r="D1226" s="96">
        <v>5</v>
      </c>
      <c r="E1226" s="29">
        <v>6</v>
      </c>
      <c r="F1226" s="97">
        <v>30</v>
      </c>
      <c r="G1226" s="26">
        <v>3700773300389</v>
      </c>
    </row>
    <row r="1227" spans="1:7" ht="13.8">
      <c r="A1227" s="11" t="s">
        <v>98</v>
      </c>
      <c r="B1227" s="48" t="s">
        <v>1630</v>
      </c>
      <c r="C1227" s="22">
        <v>1155</v>
      </c>
      <c r="D1227" s="96">
        <v>3</v>
      </c>
      <c r="E1227" s="29">
        <v>14</v>
      </c>
      <c r="F1227" s="97">
        <v>42</v>
      </c>
      <c r="G1227" s="26">
        <v>3700773311552</v>
      </c>
    </row>
    <row r="1228" spans="1:7" ht="13.8">
      <c r="A1228" s="11" t="s">
        <v>98</v>
      </c>
      <c r="B1228" s="48" t="s">
        <v>1631</v>
      </c>
      <c r="C1228" s="22">
        <v>1102</v>
      </c>
      <c r="D1228" s="96">
        <v>3</v>
      </c>
      <c r="E1228" s="29">
        <v>2.82</v>
      </c>
      <c r="F1228" s="97">
        <v>8.4600000000000009</v>
      </c>
      <c r="G1228" s="26">
        <v>3700773311026</v>
      </c>
    </row>
    <row r="1229" spans="1:7" ht="13.8">
      <c r="A1229" s="11" t="s">
        <v>98</v>
      </c>
      <c r="B1229" s="48" t="s">
        <v>1632</v>
      </c>
      <c r="C1229" s="22">
        <v>1968</v>
      </c>
      <c r="D1229" s="96">
        <v>3</v>
      </c>
      <c r="E1229" s="29">
        <v>16.850000000000001</v>
      </c>
      <c r="F1229" s="97">
        <v>50.55</v>
      </c>
      <c r="G1229" s="26">
        <v>3700773319688</v>
      </c>
    </row>
    <row r="1230" spans="1:7" ht="13.8">
      <c r="A1230" s="11" t="s">
        <v>98</v>
      </c>
      <c r="B1230" s="48" t="s">
        <v>1633</v>
      </c>
      <c r="C1230" s="22">
        <v>1928</v>
      </c>
      <c r="D1230" s="96">
        <v>5</v>
      </c>
      <c r="E1230" s="29">
        <v>11.46</v>
      </c>
      <c r="F1230" s="97">
        <v>57.3</v>
      </c>
      <c r="G1230" s="26">
        <v>3700773319282</v>
      </c>
    </row>
    <row r="1231" spans="1:7" ht="13.8">
      <c r="A1231" s="11" t="s">
        <v>98</v>
      </c>
      <c r="B1231" s="48" t="s">
        <v>1634</v>
      </c>
      <c r="C1231" s="22">
        <v>1313</v>
      </c>
      <c r="D1231" s="96">
        <v>7</v>
      </c>
      <c r="E1231" s="29">
        <v>12.6</v>
      </c>
      <c r="F1231" s="97">
        <v>88.2</v>
      </c>
      <c r="G1231" s="26">
        <v>3700773313136</v>
      </c>
    </row>
    <row r="1232" spans="1:7" ht="13.8">
      <c r="A1232" s="11" t="s">
        <v>98</v>
      </c>
      <c r="B1232" s="48" t="s">
        <v>1635</v>
      </c>
      <c r="C1232" s="22"/>
      <c r="D1232" s="96">
        <v>5</v>
      </c>
      <c r="E1232" s="29">
        <v>3.05</v>
      </c>
      <c r="F1232" s="97">
        <v>15.25</v>
      </c>
      <c r="G1232" s="26">
        <v>3700773311835</v>
      </c>
    </row>
    <row r="1233" spans="1:7" ht="13.8">
      <c r="A1233" s="11" t="s">
        <v>98</v>
      </c>
      <c r="B1233" s="98" t="s">
        <v>1636</v>
      </c>
      <c r="C1233" s="22">
        <v>1988</v>
      </c>
      <c r="D1233" s="96">
        <v>6</v>
      </c>
      <c r="E1233" s="29">
        <v>3.75</v>
      </c>
      <c r="F1233" s="97">
        <v>22.5</v>
      </c>
      <c r="G1233" s="26">
        <v>3700773319886</v>
      </c>
    </row>
    <row r="1234" spans="1:7" ht="13.8">
      <c r="A1234" s="11" t="s">
        <v>98</v>
      </c>
      <c r="B1234" s="48" t="s">
        <v>1637</v>
      </c>
      <c r="C1234" s="48">
        <v>1989</v>
      </c>
      <c r="D1234" s="99">
        <v>1</v>
      </c>
      <c r="E1234" s="29">
        <v>11.58</v>
      </c>
      <c r="F1234" s="97">
        <v>11.58</v>
      </c>
      <c r="G1234" s="26">
        <v>3700773319893</v>
      </c>
    </row>
    <row r="1235" spans="1:7" ht="13.8">
      <c r="A1235" s="11" t="s">
        <v>98</v>
      </c>
      <c r="B1235" s="100" t="s">
        <v>1638</v>
      </c>
      <c r="C1235" s="48">
        <v>1179</v>
      </c>
      <c r="D1235" s="99">
        <v>12</v>
      </c>
      <c r="E1235" s="29">
        <v>4.68</v>
      </c>
      <c r="F1235" s="97">
        <v>56.16</v>
      </c>
      <c r="G1235" s="26">
        <v>37007733117989</v>
      </c>
    </row>
    <row r="1236" spans="1:7" ht="13.8">
      <c r="A1236" s="11" t="s">
        <v>98</v>
      </c>
      <c r="B1236" s="48" t="s">
        <v>1639</v>
      </c>
      <c r="C1236" s="48"/>
      <c r="D1236" s="99">
        <v>3</v>
      </c>
      <c r="E1236" s="29">
        <v>28.5</v>
      </c>
      <c r="F1236" s="97">
        <v>85.5</v>
      </c>
      <c r="G1236" s="26"/>
    </row>
    <row r="1237" spans="1:7" ht="13.8">
      <c r="A1237" s="11" t="s">
        <v>1640</v>
      </c>
      <c r="B1237" s="48" t="s">
        <v>1641</v>
      </c>
      <c r="C1237" s="48"/>
      <c r="D1237" s="99">
        <v>9</v>
      </c>
      <c r="E1237" s="29">
        <v>23.99</v>
      </c>
      <c r="F1237" s="97">
        <v>215.91</v>
      </c>
      <c r="G1237" s="26" t="s">
        <v>1642</v>
      </c>
    </row>
    <row r="1238" spans="1:7" ht="13.8">
      <c r="A1238" s="11" t="s">
        <v>1640</v>
      </c>
      <c r="B1238" s="48" t="s">
        <v>1643</v>
      </c>
      <c r="C1238" s="48">
        <v>701551</v>
      </c>
      <c r="D1238" s="99">
        <v>68</v>
      </c>
      <c r="E1238" s="29">
        <v>4.9400000000000004</v>
      </c>
      <c r="F1238" s="97">
        <v>335.92</v>
      </c>
      <c r="G1238" s="26">
        <v>3013648075627</v>
      </c>
    </row>
    <row r="1239" spans="1:7" ht="13.8">
      <c r="A1239" s="11" t="s">
        <v>1640</v>
      </c>
      <c r="B1239" s="48" t="s">
        <v>1644</v>
      </c>
      <c r="C1239" s="48">
        <v>701550</v>
      </c>
      <c r="D1239" s="99">
        <v>48</v>
      </c>
      <c r="E1239" s="29">
        <v>3.97</v>
      </c>
      <c r="F1239" s="97">
        <v>190.56</v>
      </c>
      <c r="G1239" s="26">
        <v>3013648075603</v>
      </c>
    </row>
    <row r="1240" spans="1:7" ht="13.8">
      <c r="A1240" s="11" t="s">
        <v>1640</v>
      </c>
      <c r="B1240" s="48" t="s">
        <v>1645</v>
      </c>
      <c r="C1240" s="48">
        <v>224437</v>
      </c>
      <c r="D1240" s="99">
        <v>31</v>
      </c>
      <c r="E1240" s="29">
        <v>11.68</v>
      </c>
      <c r="F1240" s="97">
        <v>362.08</v>
      </c>
      <c r="G1240" s="26">
        <v>3013641752846</v>
      </c>
    </row>
    <row r="1241" spans="1:7" ht="13.8">
      <c r="A1241" s="11" t="s">
        <v>1640</v>
      </c>
      <c r="B1241" s="48" t="s">
        <v>1646</v>
      </c>
      <c r="C1241" s="48">
        <v>525546</v>
      </c>
      <c r="D1241" s="99">
        <v>6</v>
      </c>
      <c r="E1241" s="29">
        <v>6.04</v>
      </c>
      <c r="F1241" s="97">
        <v>36.24</v>
      </c>
      <c r="G1241" s="26">
        <v>3013648071544</v>
      </c>
    </row>
    <row r="1242" spans="1:7" ht="13.8">
      <c r="A1242" s="11" t="s">
        <v>1640</v>
      </c>
      <c r="B1242" s="48" t="s">
        <v>1647</v>
      </c>
      <c r="C1242" s="48" t="s">
        <v>1648</v>
      </c>
      <c r="D1242" s="99">
        <v>3</v>
      </c>
      <c r="E1242" s="29">
        <v>8.99</v>
      </c>
      <c r="F1242" s="97">
        <v>26.97</v>
      </c>
      <c r="G1242" s="26">
        <v>3013648073128</v>
      </c>
    </row>
    <row r="1243" spans="1:7" ht="13.8">
      <c r="A1243" s="11" t="s">
        <v>1640</v>
      </c>
      <c r="B1243" s="48" t="s">
        <v>1649</v>
      </c>
      <c r="C1243" s="48" t="s">
        <v>1650</v>
      </c>
      <c r="D1243" s="99">
        <v>14</v>
      </c>
      <c r="E1243" s="29">
        <v>3.49</v>
      </c>
      <c r="F1243" s="97">
        <v>48.86</v>
      </c>
      <c r="G1243" s="26">
        <v>3013648074903</v>
      </c>
    </row>
    <row r="1244" spans="1:7" ht="13.8">
      <c r="A1244" s="11" t="s">
        <v>1640</v>
      </c>
      <c r="B1244" s="48" t="s">
        <v>1651</v>
      </c>
      <c r="C1244" s="48">
        <v>529519</v>
      </c>
      <c r="D1244" s="99">
        <v>29</v>
      </c>
      <c r="E1244" s="29">
        <v>1.95</v>
      </c>
      <c r="F1244" s="97">
        <v>56.55</v>
      </c>
      <c r="G1244" s="26">
        <v>3013648070752</v>
      </c>
    </row>
    <row r="1245" spans="1:7" ht="13.8">
      <c r="A1245" s="11" t="s">
        <v>1640</v>
      </c>
      <c r="B1245" s="48" t="s">
        <v>1652</v>
      </c>
      <c r="C1245" s="48">
        <v>39904</v>
      </c>
      <c r="D1245" s="99">
        <v>3</v>
      </c>
      <c r="E1245" s="29">
        <v>2.4300000000000002</v>
      </c>
      <c r="F1245" s="97">
        <v>7.29</v>
      </c>
      <c r="G1245" s="26">
        <v>30136480173289</v>
      </c>
    </row>
    <row r="1246" spans="1:7" ht="13.8">
      <c r="A1246" s="11" t="s">
        <v>1640</v>
      </c>
      <c r="B1246" s="48" t="s">
        <v>1653</v>
      </c>
      <c r="C1246" s="48">
        <v>529713</v>
      </c>
      <c r="D1246" s="99">
        <v>2</v>
      </c>
      <c r="E1246" s="29">
        <v>5.55</v>
      </c>
      <c r="F1246" s="97">
        <v>11.1</v>
      </c>
      <c r="G1246" s="26">
        <v>3013641880396</v>
      </c>
    </row>
    <row r="1247" spans="1:7" ht="13.8">
      <c r="A1247" s="11" t="s">
        <v>1640</v>
      </c>
      <c r="B1247" s="48" t="s">
        <v>1654</v>
      </c>
      <c r="C1247" s="48">
        <v>529721</v>
      </c>
      <c r="D1247" s="99">
        <v>1</v>
      </c>
      <c r="E1247" s="29">
        <v>5.55</v>
      </c>
      <c r="F1247" s="97">
        <v>5.55</v>
      </c>
      <c r="G1247" s="26">
        <v>3013641880402</v>
      </c>
    </row>
    <row r="1248" spans="1:7" ht="13.8">
      <c r="A1248" s="11" t="s">
        <v>1640</v>
      </c>
      <c r="B1248" s="48" t="s">
        <v>1656</v>
      </c>
      <c r="C1248" s="48">
        <v>536187</v>
      </c>
      <c r="D1248" s="99">
        <v>1</v>
      </c>
      <c r="E1248" s="29">
        <v>10.99</v>
      </c>
      <c r="F1248" s="97">
        <v>10.99</v>
      </c>
      <c r="G1248" s="26">
        <v>3013641883007</v>
      </c>
    </row>
    <row r="1249" spans="1:7" ht="13.8">
      <c r="A1249" s="11" t="s">
        <v>1640</v>
      </c>
      <c r="B1249" s="48" t="s">
        <v>1657</v>
      </c>
      <c r="C1249" s="48">
        <v>128612</v>
      </c>
      <c r="D1249" s="99">
        <v>8</v>
      </c>
      <c r="E1249" s="29">
        <v>4.41</v>
      </c>
      <c r="F1249" s="97">
        <v>35.28</v>
      </c>
      <c r="G1249" s="26">
        <v>3013640620023</v>
      </c>
    </row>
    <row r="1250" spans="1:7" ht="13.8">
      <c r="A1250" s="11" t="s">
        <v>1640</v>
      </c>
      <c r="B1250" s="48" t="s">
        <v>1658</v>
      </c>
      <c r="C1250" s="48">
        <v>701583</v>
      </c>
      <c r="D1250" s="99">
        <v>22</v>
      </c>
      <c r="E1250" s="29">
        <v>4.5599999999999996</v>
      </c>
      <c r="F1250" s="97">
        <v>100.32</v>
      </c>
      <c r="G1250" s="26">
        <v>3013648070493</v>
      </c>
    </row>
    <row r="1251" spans="1:7" ht="13.8">
      <c r="A1251" s="11" t="s">
        <v>1640</v>
      </c>
      <c r="B1251" s="48" t="s">
        <v>1659</v>
      </c>
      <c r="C1251" s="48"/>
      <c r="D1251" s="99">
        <v>1</v>
      </c>
      <c r="E1251" s="29">
        <v>23.51</v>
      </c>
      <c r="F1251" s="97">
        <v>23.51</v>
      </c>
      <c r="G1251" s="26">
        <v>3013643013501</v>
      </c>
    </row>
    <row r="1252" spans="1:7" ht="13.8">
      <c r="A1252" s="11" t="s">
        <v>1640</v>
      </c>
      <c r="B1252" s="48" t="s">
        <v>1660</v>
      </c>
      <c r="C1252" s="48">
        <v>566195</v>
      </c>
      <c r="D1252" s="99">
        <v>40</v>
      </c>
      <c r="E1252" s="29">
        <v>2.96</v>
      </c>
      <c r="F1252" s="97">
        <v>118.4</v>
      </c>
      <c r="G1252" s="26">
        <v>3013648074231</v>
      </c>
    </row>
    <row r="1253" spans="1:7" ht="13.8">
      <c r="A1253" s="11" t="s">
        <v>1640</v>
      </c>
      <c r="B1253" s="48" t="s">
        <v>1661</v>
      </c>
      <c r="C1253" s="48">
        <v>565777</v>
      </c>
      <c r="D1253" s="99">
        <v>21</v>
      </c>
      <c r="E1253" s="29">
        <v>2.98</v>
      </c>
      <c r="F1253" s="97">
        <v>62.58</v>
      </c>
      <c r="G1253" s="26">
        <v>3013648073029</v>
      </c>
    </row>
    <row r="1254" spans="1:7" ht="13.8">
      <c r="A1254" s="11" t="s">
        <v>1640</v>
      </c>
      <c r="B1254" s="48" t="s">
        <v>1662</v>
      </c>
      <c r="C1254" s="48">
        <v>565661</v>
      </c>
      <c r="D1254" s="99">
        <v>28</v>
      </c>
      <c r="E1254" s="29">
        <v>2.98</v>
      </c>
      <c r="F1254" s="97">
        <v>83.44</v>
      </c>
      <c r="G1254" s="26">
        <v>3013648074217</v>
      </c>
    </row>
    <row r="1255" spans="1:7" ht="13.8">
      <c r="A1255" s="11" t="s">
        <v>1640</v>
      </c>
      <c r="B1255" s="48" t="s">
        <v>1663</v>
      </c>
      <c r="C1255" s="48"/>
      <c r="D1255" s="99">
        <v>56</v>
      </c>
      <c r="E1255" s="29">
        <v>0.59</v>
      </c>
      <c r="F1255" s="97">
        <v>33.04</v>
      </c>
      <c r="G1255" s="26">
        <v>3013641751313</v>
      </c>
    </row>
    <row r="1256" spans="1:7" ht="13.8">
      <c r="A1256" s="11" t="s">
        <v>1640</v>
      </c>
      <c r="B1256" s="48" t="s">
        <v>1664</v>
      </c>
      <c r="C1256" s="48">
        <v>347856</v>
      </c>
      <c r="D1256" s="99">
        <v>35</v>
      </c>
      <c r="E1256" s="29">
        <v>0.69</v>
      </c>
      <c r="F1256" s="97">
        <v>24.15</v>
      </c>
      <c r="G1256" s="26">
        <v>3013641751320</v>
      </c>
    </row>
    <row r="1257" spans="1:7" ht="13.8">
      <c r="A1257" s="11" t="s">
        <v>1640</v>
      </c>
      <c r="B1257" s="48" t="s">
        <v>1665</v>
      </c>
      <c r="C1257" s="48">
        <v>347864</v>
      </c>
      <c r="D1257" s="99">
        <v>31</v>
      </c>
      <c r="E1257" s="29">
        <v>0.79</v>
      </c>
      <c r="F1257" s="97">
        <v>24.49</v>
      </c>
      <c r="G1257" s="26">
        <v>3013641751337</v>
      </c>
    </row>
    <row r="1258" spans="1:7" ht="13.8">
      <c r="A1258" s="11" t="s">
        <v>1640</v>
      </c>
      <c r="B1258" s="48" t="s">
        <v>1666</v>
      </c>
      <c r="C1258" s="48">
        <v>347775</v>
      </c>
      <c r="D1258" s="99">
        <v>33</v>
      </c>
      <c r="E1258" s="29">
        <v>0.95</v>
      </c>
      <c r="F1258" s="97">
        <v>31.35</v>
      </c>
      <c r="G1258" s="26">
        <v>3013641751351</v>
      </c>
    </row>
    <row r="1259" spans="1:7" ht="13.8">
      <c r="A1259" s="11" t="s">
        <v>1640</v>
      </c>
      <c r="B1259" s="48" t="s">
        <v>1667</v>
      </c>
      <c r="C1259" s="48">
        <v>347783</v>
      </c>
      <c r="D1259" s="99">
        <v>35</v>
      </c>
      <c r="E1259" s="29">
        <v>0.95</v>
      </c>
      <c r="F1259" s="97">
        <v>33.25</v>
      </c>
      <c r="G1259" s="26">
        <v>3013641751368</v>
      </c>
    </row>
    <row r="1260" spans="1:7" ht="13.8">
      <c r="A1260" s="11" t="s">
        <v>1640</v>
      </c>
      <c r="B1260" s="48" t="s">
        <v>1668</v>
      </c>
      <c r="C1260" s="48">
        <v>347791</v>
      </c>
      <c r="D1260" s="99">
        <v>36</v>
      </c>
      <c r="E1260" s="29">
        <v>1.02</v>
      </c>
      <c r="F1260" s="97">
        <v>36.72</v>
      </c>
      <c r="G1260" s="26">
        <v>3013641751375</v>
      </c>
    </row>
    <row r="1261" spans="1:7" ht="13.8">
      <c r="A1261" s="11" t="s">
        <v>1640</v>
      </c>
      <c r="B1261" s="48" t="s">
        <v>1669</v>
      </c>
      <c r="C1261" s="48">
        <v>347767</v>
      </c>
      <c r="D1261" s="99">
        <v>30</v>
      </c>
      <c r="E1261" s="29">
        <v>0.89</v>
      </c>
      <c r="F1261" s="97">
        <v>26.7</v>
      </c>
      <c r="G1261" s="26">
        <v>3013641751341</v>
      </c>
    </row>
    <row r="1262" spans="1:7" ht="13.8">
      <c r="A1262" s="11" t="s">
        <v>1640</v>
      </c>
      <c r="B1262" s="48" t="s">
        <v>1670</v>
      </c>
      <c r="C1262" s="48">
        <v>347805</v>
      </c>
      <c r="D1262" s="99">
        <v>29</v>
      </c>
      <c r="E1262" s="29">
        <v>1.1399999999999999</v>
      </c>
      <c r="F1262" s="97">
        <v>33.06</v>
      </c>
      <c r="G1262" s="26">
        <v>3013641751382</v>
      </c>
    </row>
    <row r="1263" spans="1:7" ht="13.8">
      <c r="A1263" s="11" t="s">
        <v>1640</v>
      </c>
      <c r="B1263" s="48" t="s">
        <v>1671</v>
      </c>
      <c r="C1263" s="48"/>
      <c r="D1263" s="99">
        <v>36</v>
      </c>
      <c r="E1263" s="29">
        <v>1.2</v>
      </c>
      <c r="F1263" s="97">
        <v>43.2</v>
      </c>
      <c r="G1263" s="26">
        <v>3013641751399</v>
      </c>
    </row>
    <row r="1264" spans="1:7" ht="13.8">
      <c r="A1264" s="11" t="s">
        <v>1640</v>
      </c>
      <c r="B1264" s="48" t="s">
        <v>1672</v>
      </c>
      <c r="C1264" s="48" t="s">
        <v>1673</v>
      </c>
      <c r="D1264" s="99">
        <v>11</v>
      </c>
      <c r="E1264" s="29">
        <v>1.99</v>
      </c>
      <c r="F1264" s="97">
        <v>21.89</v>
      </c>
      <c r="G1264" s="26">
        <v>3013648074118</v>
      </c>
    </row>
    <row r="1265" spans="1:7" ht="13.8">
      <c r="A1265" s="11" t="s">
        <v>1640</v>
      </c>
      <c r="B1265" s="48" t="s">
        <v>1674</v>
      </c>
      <c r="C1265" s="48" t="s">
        <v>1675</v>
      </c>
      <c r="D1265" s="99">
        <v>22</v>
      </c>
      <c r="E1265" s="29">
        <v>1.99</v>
      </c>
      <c r="F1265" s="97">
        <v>43.78</v>
      </c>
      <c r="G1265" s="26">
        <v>3013648074132</v>
      </c>
    </row>
    <row r="1266" spans="1:7" ht="13.8">
      <c r="A1266" s="11" t="s">
        <v>1640</v>
      </c>
      <c r="B1266" s="48" t="s">
        <v>1676</v>
      </c>
      <c r="C1266" s="48" t="s">
        <v>1677</v>
      </c>
      <c r="D1266" s="99">
        <v>10</v>
      </c>
      <c r="E1266" s="29">
        <v>2.29</v>
      </c>
      <c r="F1266" s="97">
        <v>22.9</v>
      </c>
      <c r="G1266" s="26">
        <v>3013648074156</v>
      </c>
    </row>
    <row r="1267" spans="1:7" ht="13.8">
      <c r="A1267" s="11" t="s">
        <v>1640</v>
      </c>
      <c r="B1267" s="48" t="s">
        <v>1678</v>
      </c>
      <c r="C1267" s="48" t="s">
        <v>1679</v>
      </c>
      <c r="D1267" s="99">
        <v>9</v>
      </c>
      <c r="E1267" s="29">
        <v>2.29</v>
      </c>
      <c r="F1267" s="97">
        <v>20.61</v>
      </c>
      <c r="G1267" s="26">
        <v>3013648074163</v>
      </c>
    </row>
    <row r="1268" spans="1:7" ht="13.8">
      <c r="A1268" s="11" t="s">
        <v>1640</v>
      </c>
      <c r="B1268" s="48" t="s">
        <v>1680</v>
      </c>
      <c r="C1268" s="48" t="s">
        <v>1681</v>
      </c>
      <c r="D1268" s="99">
        <v>14</v>
      </c>
      <c r="E1268" s="29">
        <v>2.89</v>
      </c>
      <c r="F1268" s="97">
        <v>40.46</v>
      </c>
      <c r="G1268" s="26">
        <v>3013648074187</v>
      </c>
    </row>
    <row r="1269" spans="1:7" ht="13.8">
      <c r="A1269" s="11" t="s">
        <v>1640</v>
      </c>
      <c r="B1269" s="48" t="s">
        <v>1682</v>
      </c>
      <c r="C1269" s="48"/>
      <c r="D1269" s="99">
        <v>34</v>
      </c>
      <c r="E1269" s="29">
        <v>0.79</v>
      </c>
      <c r="F1269" s="97">
        <v>26.86</v>
      </c>
      <c r="G1269" s="26">
        <v>3013641751603</v>
      </c>
    </row>
    <row r="1270" spans="1:7" ht="13.8">
      <c r="A1270" s="11" t="s">
        <v>1640</v>
      </c>
      <c r="B1270" s="48" t="s">
        <v>1683</v>
      </c>
      <c r="C1270" s="48"/>
      <c r="D1270" s="99">
        <v>31</v>
      </c>
      <c r="E1270" s="29">
        <v>0.89</v>
      </c>
      <c r="F1270" s="97">
        <v>27.59</v>
      </c>
      <c r="G1270" s="26">
        <v>3013641751610</v>
      </c>
    </row>
    <row r="1271" spans="1:7" ht="13.8">
      <c r="A1271" s="11" t="s">
        <v>1640</v>
      </c>
      <c r="B1271" s="48" t="s">
        <v>1684</v>
      </c>
      <c r="C1271" s="48"/>
      <c r="D1271" s="99">
        <v>22</v>
      </c>
      <c r="E1271" s="29">
        <v>0.99</v>
      </c>
      <c r="F1271" s="97">
        <v>21.78</v>
      </c>
      <c r="G1271" s="26">
        <v>3013641751627</v>
      </c>
    </row>
    <row r="1272" spans="1:7" ht="13.8">
      <c r="A1272" s="11" t="s">
        <v>1640</v>
      </c>
      <c r="B1272" s="48" t="s">
        <v>1685</v>
      </c>
      <c r="C1272" s="48">
        <v>603135</v>
      </c>
      <c r="D1272" s="99">
        <v>34</v>
      </c>
      <c r="E1272" s="29">
        <v>1.07</v>
      </c>
      <c r="F1272" s="97">
        <v>36.380000000000003</v>
      </c>
      <c r="G1272" s="26">
        <v>3013641751834</v>
      </c>
    </row>
    <row r="1273" spans="1:7" ht="13.8">
      <c r="A1273" s="11" t="s">
        <v>1640</v>
      </c>
      <c r="B1273" s="48" t="s">
        <v>1686</v>
      </c>
      <c r="C1273" s="48">
        <v>603143</v>
      </c>
      <c r="D1273" s="99">
        <v>25</v>
      </c>
      <c r="E1273" s="29">
        <v>1.19</v>
      </c>
      <c r="F1273" s="97">
        <v>29.75</v>
      </c>
      <c r="G1273" s="26">
        <v>3013641751641</v>
      </c>
    </row>
    <row r="1274" spans="1:7" ht="13.8">
      <c r="A1274" s="11" t="s">
        <v>1640</v>
      </c>
      <c r="B1274" s="48" t="s">
        <v>1687</v>
      </c>
      <c r="C1274" s="48">
        <v>603151</v>
      </c>
      <c r="D1274" s="99">
        <v>21</v>
      </c>
      <c r="E1274" s="29">
        <v>1.38</v>
      </c>
      <c r="F1274" s="97">
        <v>28.98</v>
      </c>
      <c r="G1274" s="26">
        <v>3013641751658</v>
      </c>
    </row>
    <row r="1275" spans="1:7" ht="13.8">
      <c r="A1275" s="11" t="s">
        <v>1640</v>
      </c>
      <c r="B1275" s="48" t="s">
        <v>1688</v>
      </c>
      <c r="C1275" s="48">
        <v>603178</v>
      </c>
      <c r="D1275" s="99">
        <v>32</v>
      </c>
      <c r="E1275" s="29">
        <v>1.62</v>
      </c>
      <c r="F1275" s="97">
        <v>51.84</v>
      </c>
      <c r="G1275" s="26">
        <v>3013641751665</v>
      </c>
    </row>
    <row r="1276" spans="1:7" ht="13.8">
      <c r="A1276" s="11" t="s">
        <v>1640</v>
      </c>
      <c r="B1276" s="48" t="s">
        <v>1689</v>
      </c>
      <c r="C1276" s="48"/>
      <c r="D1276" s="99">
        <v>32</v>
      </c>
      <c r="E1276" s="29">
        <v>1.99</v>
      </c>
      <c r="F1276" s="97">
        <v>63.68</v>
      </c>
      <c r="G1276" s="26">
        <v>3013641751672</v>
      </c>
    </row>
    <row r="1277" spans="1:7" ht="13.8">
      <c r="A1277" s="11" t="s">
        <v>1640</v>
      </c>
      <c r="B1277" s="48" t="s">
        <v>1690</v>
      </c>
      <c r="C1277" s="48">
        <v>445640</v>
      </c>
      <c r="D1277" s="99">
        <v>31</v>
      </c>
      <c r="E1277" s="29">
        <v>2.39</v>
      </c>
      <c r="F1277" s="97">
        <v>74.09</v>
      </c>
      <c r="G1277" s="26">
        <v>3013641751689</v>
      </c>
    </row>
    <row r="1278" spans="1:7" ht="13.8">
      <c r="A1278" s="11" t="s">
        <v>1640</v>
      </c>
      <c r="B1278" s="48" t="s">
        <v>1691</v>
      </c>
      <c r="C1278" s="48" t="s">
        <v>1692</v>
      </c>
      <c r="D1278" s="99">
        <v>8</v>
      </c>
      <c r="E1278" s="29">
        <v>2.09</v>
      </c>
      <c r="F1278" s="97">
        <v>16.72</v>
      </c>
      <c r="G1278" s="26">
        <v>3013648074255</v>
      </c>
    </row>
    <row r="1279" spans="1:7" ht="13.8">
      <c r="A1279" s="11" t="s">
        <v>1640</v>
      </c>
      <c r="B1279" s="48" t="s">
        <v>1693</v>
      </c>
      <c r="C1279" s="48" t="s">
        <v>1694</v>
      </c>
      <c r="D1279" s="99">
        <v>11</v>
      </c>
      <c r="E1279" s="29">
        <v>2.59</v>
      </c>
      <c r="F1279" s="97">
        <v>28.49</v>
      </c>
      <c r="G1279" s="26">
        <v>3013648074262</v>
      </c>
    </row>
    <row r="1280" spans="1:7" ht="13.8">
      <c r="A1280" s="11" t="s">
        <v>1640</v>
      </c>
      <c r="B1280" s="48" t="s">
        <v>1695</v>
      </c>
      <c r="C1280" s="48" t="s">
        <v>1696</v>
      </c>
      <c r="D1280" s="99">
        <v>10</v>
      </c>
      <c r="E1280" s="29">
        <v>2.79</v>
      </c>
      <c r="F1280" s="97">
        <v>27.9</v>
      </c>
      <c r="G1280" s="26">
        <v>3013648074279</v>
      </c>
    </row>
    <row r="1281" spans="1:7" ht="13.8">
      <c r="A1281" s="11" t="s">
        <v>1640</v>
      </c>
      <c r="B1281" s="48" t="s">
        <v>1697</v>
      </c>
      <c r="C1281" s="48" t="s">
        <v>1698</v>
      </c>
      <c r="D1281" s="99">
        <v>8</v>
      </c>
      <c r="E1281" s="29">
        <v>2.89</v>
      </c>
      <c r="F1281" s="97">
        <v>23.12</v>
      </c>
      <c r="G1281" s="26">
        <v>3013648074286</v>
      </c>
    </row>
    <row r="1282" spans="1:7" ht="13.8">
      <c r="A1282" s="11" t="s">
        <v>1640</v>
      </c>
      <c r="B1282" s="48" t="s">
        <v>1699</v>
      </c>
      <c r="C1282" s="48" t="s">
        <v>1700</v>
      </c>
      <c r="D1282" s="99">
        <v>22</v>
      </c>
      <c r="E1282" s="29">
        <v>2.99</v>
      </c>
      <c r="F1282" s="97">
        <v>65.78</v>
      </c>
      <c r="G1282" s="26">
        <v>3013648074293</v>
      </c>
    </row>
    <row r="1283" spans="1:7" ht="13.8">
      <c r="A1283" s="11" t="s">
        <v>1640</v>
      </c>
      <c r="B1283" s="48" t="s">
        <v>1701</v>
      </c>
      <c r="C1283" s="48" t="s">
        <v>1702</v>
      </c>
      <c r="D1283" s="99">
        <v>17</v>
      </c>
      <c r="E1283" s="29">
        <v>3.09</v>
      </c>
      <c r="F1283" s="97">
        <v>52.53</v>
      </c>
      <c r="G1283" s="26">
        <v>3013648074309</v>
      </c>
    </row>
    <row r="1284" spans="1:7" ht="13.8">
      <c r="A1284" s="11" t="s">
        <v>1640</v>
      </c>
      <c r="B1284" s="48" t="s">
        <v>1703</v>
      </c>
      <c r="C1284" s="48"/>
      <c r="D1284" s="99">
        <v>2</v>
      </c>
      <c r="E1284" s="29">
        <v>10.199999999999999</v>
      </c>
      <c r="F1284" s="97">
        <v>20.399999999999999</v>
      </c>
      <c r="G1284" s="26">
        <v>3013641880396</v>
      </c>
    </row>
    <row r="1285" spans="1:7" ht="13.8">
      <c r="A1285" s="11" t="s">
        <v>1704</v>
      </c>
      <c r="B1285" s="48" t="s">
        <v>1705</v>
      </c>
      <c r="C1285" s="48">
        <v>781912</v>
      </c>
      <c r="D1285" s="99">
        <v>1</v>
      </c>
      <c r="E1285" s="29">
        <v>150</v>
      </c>
      <c r="F1285" s="97">
        <f t="shared" ref="F1285:F1309" si="3">D1285*E1285</f>
        <v>150</v>
      </c>
      <c r="G1285" s="26">
        <v>3532437819124</v>
      </c>
    </row>
    <row r="1286" spans="1:7" ht="13.8">
      <c r="A1286" s="11" t="s">
        <v>1704</v>
      </c>
      <c r="B1286" s="48" t="s">
        <v>1706</v>
      </c>
      <c r="C1286" s="48">
        <v>790000</v>
      </c>
      <c r="D1286" s="99">
        <v>1</v>
      </c>
      <c r="E1286" s="29">
        <v>35</v>
      </c>
      <c r="F1286" s="97">
        <f t="shared" si="3"/>
        <v>35</v>
      </c>
      <c r="G1286" s="26">
        <v>3532437900006</v>
      </c>
    </row>
    <row r="1287" spans="1:7" ht="13.8">
      <c r="A1287" s="11" t="s">
        <v>1704</v>
      </c>
      <c r="B1287" s="48" t="s">
        <v>1707</v>
      </c>
      <c r="C1287" s="48">
        <v>500140</v>
      </c>
      <c r="D1287" s="99">
        <v>3</v>
      </c>
      <c r="E1287" s="29">
        <v>12</v>
      </c>
      <c r="F1287" s="97">
        <f t="shared" si="3"/>
        <v>36</v>
      </c>
      <c r="G1287" s="26">
        <v>3471055001408</v>
      </c>
    </row>
    <row r="1288" spans="1:7" ht="13.8">
      <c r="A1288" s="11" t="s">
        <v>1704</v>
      </c>
      <c r="B1288" s="48" t="s">
        <v>1708</v>
      </c>
      <c r="C1288" s="48">
        <v>200797</v>
      </c>
      <c r="D1288" s="99">
        <v>2</v>
      </c>
      <c r="E1288" s="29">
        <v>28</v>
      </c>
      <c r="F1288" s="97">
        <f t="shared" si="3"/>
        <v>56</v>
      </c>
      <c r="G1288" s="26">
        <v>3532432007977</v>
      </c>
    </row>
    <row r="1289" spans="1:7" ht="13.8">
      <c r="A1289" s="11" t="s">
        <v>1704</v>
      </c>
      <c r="B1289" s="48" t="s">
        <v>1709</v>
      </c>
      <c r="C1289" s="48">
        <v>138200</v>
      </c>
      <c r="D1289" s="99">
        <v>2</v>
      </c>
      <c r="E1289" s="29">
        <v>16</v>
      </c>
      <c r="F1289" s="97">
        <f t="shared" si="3"/>
        <v>32</v>
      </c>
      <c r="G1289" s="26">
        <v>3471051382006</v>
      </c>
    </row>
    <row r="1290" spans="1:7" ht="13.8">
      <c r="A1290" s="11" t="s">
        <v>1704</v>
      </c>
      <c r="B1290" s="48" t="s">
        <v>1710</v>
      </c>
      <c r="C1290" s="48">
        <v>750005</v>
      </c>
      <c r="D1290" s="99">
        <v>15</v>
      </c>
      <c r="E1290" s="29">
        <v>3</v>
      </c>
      <c r="F1290" s="97">
        <f t="shared" si="3"/>
        <v>45</v>
      </c>
      <c r="G1290" s="26">
        <v>3471057500053</v>
      </c>
    </row>
    <row r="1291" spans="1:7" ht="13.8">
      <c r="A1291" s="11" t="s">
        <v>1704</v>
      </c>
      <c r="B1291" s="48" t="s">
        <v>1711</v>
      </c>
      <c r="C1291" s="48">
        <v>133000</v>
      </c>
      <c r="D1291" s="99">
        <v>1</v>
      </c>
      <c r="E1291" s="29">
        <v>15</v>
      </c>
      <c r="F1291" s="97">
        <f t="shared" si="3"/>
        <v>15</v>
      </c>
      <c r="G1291" s="26">
        <v>3471051330007</v>
      </c>
    </row>
    <row r="1292" spans="1:7" ht="13.8">
      <c r="A1292" s="11" t="s">
        <v>1704</v>
      </c>
      <c r="B1292" s="48" t="s">
        <v>1713</v>
      </c>
      <c r="C1292" s="48">
        <v>540288</v>
      </c>
      <c r="D1292" s="99">
        <v>2</v>
      </c>
      <c r="E1292" s="29">
        <v>10</v>
      </c>
      <c r="F1292" s="97">
        <f t="shared" si="3"/>
        <v>20</v>
      </c>
      <c r="G1292" s="26">
        <v>3532435402885</v>
      </c>
    </row>
    <row r="1293" spans="1:7" ht="13.8">
      <c r="A1293" s="11" t="s">
        <v>1704</v>
      </c>
      <c r="B1293" s="48" t="s">
        <v>1714</v>
      </c>
      <c r="C1293" s="48">
        <v>133351</v>
      </c>
      <c r="D1293" s="99">
        <v>2</v>
      </c>
      <c r="E1293" s="29">
        <v>21</v>
      </c>
      <c r="F1293" s="97">
        <f t="shared" si="3"/>
        <v>42</v>
      </c>
      <c r="G1293" s="26">
        <v>3471051333510</v>
      </c>
    </row>
    <row r="1294" spans="1:7" ht="13.8">
      <c r="A1294" s="11" t="s">
        <v>1704</v>
      </c>
      <c r="B1294" s="48" t="s">
        <v>1715</v>
      </c>
      <c r="C1294" s="48">
        <v>147000</v>
      </c>
      <c r="D1294" s="99">
        <v>1</v>
      </c>
      <c r="E1294" s="29">
        <v>14</v>
      </c>
      <c r="F1294" s="97">
        <f t="shared" si="3"/>
        <v>14</v>
      </c>
      <c r="G1294" s="26">
        <v>3471051470000</v>
      </c>
    </row>
    <row r="1295" spans="1:7" ht="13.8">
      <c r="A1295" s="11" t="s">
        <v>1704</v>
      </c>
      <c r="B1295" s="48" t="s">
        <v>1716</v>
      </c>
      <c r="C1295" s="48">
        <v>750115</v>
      </c>
      <c r="D1295" s="99">
        <v>4</v>
      </c>
      <c r="E1295" s="29">
        <v>2</v>
      </c>
      <c r="F1295" s="97">
        <f t="shared" si="3"/>
        <v>8</v>
      </c>
      <c r="G1295" s="26">
        <v>3471052900353</v>
      </c>
    </row>
    <row r="1296" spans="1:7" ht="13.8">
      <c r="A1296" s="11" t="s">
        <v>1704</v>
      </c>
      <c r="B1296" s="48" t="s">
        <v>1717</v>
      </c>
      <c r="C1296" s="48">
        <v>609050</v>
      </c>
      <c r="D1296" s="99">
        <v>1</v>
      </c>
      <c r="E1296" s="29">
        <v>2.4900000000000002</v>
      </c>
      <c r="F1296" s="97">
        <f t="shared" si="3"/>
        <v>2.4900000000000002</v>
      </c>
      <c r="G1296" s="26">
        <v>3532436090500</v>
      </c>
    </row>
    <row r="1297" spans="1:7" ht="13.8">
      <c r="A1297" s="11" t="s">
        <v>1704</v>
      </c>
      <c r="B1297" s="48" t="s">
        <v>1718</v>
      </c>
      <c r="C1297" s="48">
        <v>530301</v>
      </c>
      <c r="D1297" s="99">
        <v>2</v>
      </c>
      <c r="E1297" s="29">
        <v>4</v>
      </c>
      <c r="F1297" s="97">
        <f t="shared" si="3"/>
        <v>8</v>
      </c>
      <c r="G1297" s="26">
        <v>3532435303014</v>
      </c>
    </row>
    <row r="1298" spans="1:7" ht="13.8">
      <c r="A1298" s="11" t="s">
        <v>1704</v>
      </c>
      <c r="B1298" s="48" t="s">
        <v>1719</v>
      </c>
      <c r="C1298" s="48">
        <v>264991</v>
      </c>
      <c r="D1298" s="99">
        <v>2</v>
      </c>
      <c r="E1298" s="29">
        <v>3</v>
      </c>
      <c r="F1298" s="97">
        <f t="shared" si="3"/>
        <v>6</v>
      </c>
      <c r="G1298" s="26">
        <v>3471052649917</v>
      </c>
    </row>
    <row r="1299" spans="1:7" ht="13.8">
      <c r="A1299" s="11" t="s">
        <v>1704</v>
      </c>
      <c r="B1299" s="48" t="s">
        <v>1720</v>
      </c>
      <c r="C1299" s="48">
        <v>264992</v>
      </c>
      <c r="D1299" s="99">
        <v>3</v>
      </c>
      <c r="E1299" s="29">
        <v>4</v>
      </c>
      <c r="F1299" s="97">
        <f t="shared" si="3"/>
        <v>12</v>
      </c>
      <c r="G1299" s="26">
        <v>3471052649924</v>
      </c>
    </row>
    <row r="1300" spans="1:7" ht="13.8">
      <c r="A1300" s="11" t="s">
        <v>1704</v>
      </c>
      <c r="B1300" s="48" t="s">
        <v>1721</v>
      </c>
      <c r="C1300" s="48">
        <v>264994</v>
      </c>
      <c r="D1300" s="99">
        <v>1</v>
      </c>
      <c r="E1300" s="29">
        <v>15</v>
      </c>
      <c r="F1300" s="97">
        <f t="shared" si="3"/>
        <v>15</v>
      </c>
      <c r="G1300" s="26">
        <v>3471052649948</v>
      </c>
    </row>
    <row r="1301" spans="1:7" ht="13.8">
      <c r="A1301" s="11" t="s">
        <v>1704</v>
      </c>
      <c r="B1301" s="48" t="s">
        <v>1722</v>
      </c>
      <c r="C1301" s="48">
        <v>449595</v>
      </c>
      <c r="D1301" s="99">
        <v>5</v>
      </c>
      <c r="E1301" s="29">
        <v>20.56</v>
      </c>
      <c r="F1301" s="97">
        <f t="shared" si="3"/>
        <v>102.8</v>
      </c>
      <c r="G1301" s="26">
        <v>3532431002270</v>
      </c>
    </row>
    <row r="1302" spans="1:7" ht="13.8">
      <c r="A1302" s="11" t="s">
        <v>1704</v>
      </c>
      <c r="B1302" s="48" t="s">
        <v>1723</v>
      </c>
      <c r="C1302" s="48">
        <v>103072</v>
      </c>
      <c r="D1302" s="99">
        <v>1</v>
      </c>
      <c r="E1302" s="29">
        <v>15</v>
      </c>
      <c r="F1302" s="97">
        <f t="shared" si="3"/>
        <v>15</v>
      </c>
      <c r="G1302" s="26">
        <v>3532430103046</v>
      </c>
    </row>
    <row r="1303" spans="1:7" ht="13.8">
      <c r="A1303" s="11" t="s">
        <v>1704</v>
      </c>
      <c r="B1303" s="48" t="s">
        <v>1724</v>
      </c>
      <c r="C1303" s="48">
        <v>103210</v>
      </c>
      <c r="D1303" s="99">
        <v>1</v>
      </c>
      <c r="E1303" s="29">
        <v>15</v>
      </c>
      <c r="F1303" s="97">
        <f t="shared" si="3"/>
        <v>15</v>
      </c>
      <c r="G1303" s="26">
        <v>3532431032109</v>
      </c>
    </row>
    <row r="1304" spans="1:7" ht="13.8">
      <c r="A1304" s="11" t="s">
        <v>1704</v>
      </c>
      <c r="B1304" s="48" t="s">
        <v>1725</v>
      </c>
      <c r="C1304" s="48"/>
      <c r="D1304" s="99">
        <v>1</v>
      </c>
      <c r="E1304" s="29">
        <v>6</v>
      </c>
      <c r="F1304" s="97">
        <f t="shared" si="3"/>
        <v>6</v>
      </c>
      <c r="G1304" s="26"/>
    </row>
    <row r="1305" spans="1:7" ht="13.8">
      <c r="A1305" s="11" t="s">
        <v>1704</v>
      </c>
      <c r="B1305" s="48" t="s">
        <v>1726</v>
      </c>
      <c r="C1305" s="48">
        <v>731111</v>
      </c>
      <c r="D1305" s="99">
        <v>1</v>
      </c>
      <c r="E1305" s="29">
        <v>29.9</v>
      </c>
      <c r="F1305" s="97">
        <f t="shared" si="3"/>
        <v>29.9</v>
      </c>
      <c r="G1305" s="26">
        <v>14445155</v>
      </c>
    </row>
    <row r="1306" spans="1:7" ht="13.8">
      <c r="A1306" s="11" t="s">
        <v>1704</v>
      </c>
      <c r="B1306" s="48" t="s">
        <v>1727</v>
      </c>
      <c r="C1306" s="48"/>
      <c r="D1306" s="99">
        <v>1</v>
      </c>
      <c r="E1306" s="29">
        <v>19.899999999999999</v>
      </c>
      <c r="F1306" s="97">
        <f t="shared" si="3"/>
        <v>19.899999999999999</v>
      </c>
      <c r="G1306" s="26">
        <v>532436000707</v>
      </c>
    </row>
    <row r="1307" spans="1:7" ht="13.8">
      <c r="A1307" s="11" t="s">
        <v>1704</v>
      </c>
      <c r="B1307" s="48" t="s">
        <v>1728</v>
      </c>
      <c r="C1307" s="48">
        <v>601090</v>
      </c>
      <c r="D1307" s="99">
        <v>1</v>
      </c>
      <c r="E1307" s="29">
        <v>8.9</v>
      </c>
      <c r="F1307" s="97">
        <f t="shared" si="3"/>
        <v>8.9</v>
      </c>
      <c r="G1307" s="26">
        <v>3532436010904</v>
      </c>
    </row>
    <row r="1308" spans="1:7" ht="13.8">
      <c r="A1308" s="11" t="s">
        <v>1704</v>
      </c>
      <c r="B1308" s="48" t="s">
        <v>1729</v>
      </c>
      <c r="C1308" s="48">
        <v>601060</v>
      </c>
      <c r="D1308" s="99">
        <v>3</v>
      </c>
      <c r="E1308" s="29">
        <v>7.9</v>
      </c>
      <c r="F1308" s="97">
        <f t="shared" si="3"/>
        <v>23.700000000000003</v>
      </c>
      <c r="G1308" s="26">
        <v>3532436010607</v>
      </c>
    </row>
    <row r="1309" spans="1:7" ht="13.8">
      <c r="A1309" s="11" t="s">
        <v>1704</v>
      </c>
      <c r="B1309" s="48" t="s">
        <v>1730</v>
      </c>
      <c r="C1309" s="48">
        <v>600050</v>
      </c>
      <c r="D1309" s="99">
        <v>9</v>
      </c>
      <c r="E1309" s="29">
        <v>11.9</v>
      </c>
      <c r="F1309" s="97">
        <f t="shared" si="3"/>
        <v>107.10000000000001</v>
      </c>
      <c r="G1309" s="26">
        <v>3532436000509</v>
      </c>
    </row>
    <row r="1310" spans="1:7" ht="13.8">
      <c r="A1310" s="11" t="s">
        <v>1731</v>
      </c>
      <c r="B1310" s="48" t="s">
        <v>1732</v>
      </c>
      <c r="C1310" s="48" t="s">
        <v>1733</v>
      </c>
      <c r="D1310" s="99">
        <v>12</v>
      </c>
      <c r="E1310" s="29">
        <v>2.5</v>
      </c>
      <c r="F1310" s="97">
        <v>30</v>
      </c>
      <c r="G1310" s="26">
        <v>3700536110132</v>
      </c>
    </row>
    <row r="1311" spans="1:7" ht="13.8">
      <c r="A1311" s="11" t="s">
        <v>1731</v>
      </c>
      <c r="B1311" s="48" t="s">
        <v>1734</v>
      </c>
      <c r="C1311" s="48" t="s">
        <v>1735</v>
      </c>
      <c r="D1311" s="99">
        <v>7</v>
      </c>
      <c r="E1311" s="29">
        <v>4.5</v>
      </c>
      <c r="F1311" s="97">
        <v>31.5</v>
      </c>
      <c r="G1311" s="26">
        <v>3700536132998</v>
      </c>
    </row>
    <row r="1312" spans="1:7" ht="13.8">
      <c r="A1312" s="11" t="s">
        <v>1731</v>
      </c>
      <c r="B1312" s="48" t="s">
        <v>1736</v>
      </c>
      <c r="C1312" s="48" t="s">
        <v>1737</v>
      </c>
      <c r="D1312" s="99">
        <v>20</v>
      </c>
      <c r="E1312" s="29">
        <v>2.5</v>
      </c>
      <c r="F1312" s="97">
        <v>50</v>
      </c>
      <c r="G1312" s="26">
        <v>3700536124825</v>
      </c>
    </row>
    <row r="1313" spans="1:7" ht="13.8">
      <c r="A1313" s="11" t="s">
        <v>1731</v>
      </c>
      <c r="B1313" s="48" t="s">
        <v>1738</v>
      </c>
      <c r="C1313" s="48">
        <v>468486</v>
      </c>
      <c r="D1313" s="99">
        <v>3</v>
      </c>
      <c r="E1313" s="29">
        <v>10.66</v>
      </c>
      <c r="F1313" s="97">
        <v>31.98</v>
      </c>
      <c r="G1313" s="26">
        <v>3700536134190</v>
      </c>
    </row>
    <row r="1314" spans="1:7" ht="13.8">
      <c r="A1314" s="11" t="s">
        <v>1731</v>
      </c>
      <c r="B1314" s="48" t="s">
        <v>1739</v>
      </c>
      <c r="C1314" s="48" t="s">
        <v>1740</v>
      </c>
      <c r="D1314" s="99">
        <v>2</v>
      </c>
      <c r="E1314" s="29">
        <v>12.95</v>
      </c>
      <c r="F1314" s="97">
        <v>25.9</v>
      </c>
      <c r="G1314" s="26">
        <v>3700536119906</v>
      </c>
    </row>
    <row r="1315" spans="1:7" ht="13.8">
      <c r="A1315" s="11" t="s">
        <v>1731</v>
      </c>
      <c r="B1315" s="48" t="s">
        <v>1741</v>
      </c>
      <c r="C1315" s="48" t="s">
        <v>1742</v>
      </c>
      <c r="D1315" s="99">
        <v>5</v>
      </c>
      <c r="E1315" s="29">
        <v>9.9499999999999993</v>
      </c>
      <c r="F1315" s="97">
        <v>49.75</v>
      </c>
      <c r="G1315" s="26">
        <v>3700536136019</v>
      </c>
    </row>
    <row r="1316" spans="1:7" ht="13.8">
      <c r="A1316" s="11" t="s">
        <v>1731</v>
      </c>
      <c r="B1316" s="48" t="s">
        <v>1743</v>
      </c>
      <c r="C1316" s="48"/>
      <c r="D1316" s="99">
        <v>29</v>
      </c>
      <c r="E1316" s="29">
        <v>12</v>
      </c>
      <c r="F1316" s="97">
        <v>348</v>
      </c>
      <c r="G1316" s="26">
        <v>3700536110392</v>
      </c>
    </row>
    <row r="1317" spans="1:7" ht="13.8">
      <c r="A1317" s="11" t="s">
        <v>1731</v>
      </c>
      <c r="B1317" s="48" t="s">
        <v>1744</v>
      </c>
      <c r="C1317" s="48" t="s">
        <v>1745</v>
      </c>
      <c r="D1317" s="99">
        <v>5</v>
      </c>
      <c r="E1317" s="29">
        <v>3.5</v>
      </c>
      <c r="F1317" s="97">
        <v>17.5</v>
      </c>
      <c r="G1317" s="26">
        <v>3700536130925</v>
      </c>
    </row>
    <row r="1318" spans="1:7" ht="13.8">
      <c r="A1318" s="11" t="s">
        <v>1731</v>
      </c>
      <c r="B1318" s="48" t="s">
        <v>1746</v>
      </c>
      <c r="C1318" s="48">
        <v>468475</v>
      </c>
      <c r="D1318" s="99">
        <v>14</v>
      </c>
      <c r="E1318" s="29">
        <v>5.99</v>
      </c>
      <c r="F1318" s="97">
        <v>83.86</v>
      </c>
      <c r="G1318" s="26">
        <v>3700536109532</v>
      </c>
    </row>
    <row r="1319" spans="1:7" ht="13.8">
      <c r="A1319" s="11" t="s">
        <v>1731</v>
      </c>
      <c r="B1319" s="48" t="s">
        <v>1747</v>
      </c>
      <c r="C1319" s="48"/>
      <c r="D1319" s="99">
        <v>11</v>
      </c>
      <c r="E1319" s="29">
        <v>12.75</v>
      </c>
      <c r="F1319" s="97">
        <v>140.25</v>
      </c>
      <c r="G1319" s="26">
        <v>3700536110996</v>
      </c>
    </row>
    <row r="1320" spans="1:7" ht="13.8">
      <c r="A1320" s="11" t="s">
        <v>1731</v>
      </c>
      <c r="B1320" s="48" t="s">
        <v>1748</v>
      </c>
      <c r="C1320" s="48" t="s">
        <v>1749</v>
      </c>
      <c r="D1320" s="99">
        <v>18</v>
      </c>
      <c r="E1320" s="29">
        <v>11.95</v>
      </c>
      <c r="F1320" s="97">
        <v>215.1</v>
      </c>
      <c r="G1320" s="26">
        <v>3700536106265</v>
      </c>
    </row>
    <row r="1321" spans="1:7" ht="13.8">
      <c r="A1321" s="11" t="s">
        <v>1731</v>
      </c>
      <c r="B1321" s="48" t="s">
        <v>1750</v>
      </c>
      <c r="C1321" s="48">
        <v>468473</v>
      </c>
      <c r="D1321" s="99">
        <v>15</v>
      </c>
      <c r="E1321" s="29">
        <v>7.39</v>
      </c>
      <c r="F1321" s="97">
        <v>110.85</v>
      </c>
      <c r="G1321" s="26">
        <v>3700536107439</v>
      </c>
    </row>
    <row r="1322" spans="1:7" ht="13.8">
      <c r="A1322" s="11" t="s">
        <v>1731</v>
      </c>
      <c r="B1322" s="48" t="s">
        <v>1751</v>
      </c>
      <c r="C1322" s="48" t="s">
        <v>1752</v>
      </c>
      <c r="D1322" s="99">
        <v>3</v>
      </c>
      <c r="E1322" s="29">
        <v>3.95</v>
      </c>
      <c r="F1322" s="97">
        <v>11.85</v>
      </c>
      <c r="G1322" s="26">
        <v>3700536112846</v>
      </c>
    </row>
    <row r="1323" spans="1:7" ht="13.8">
      <c r="A1323" s="11" t="s">
        <v>1731</v>
      </c>
      <c r="B1323" s="48" t="s">
        <v>1753</v>
      </c>
      <c r="C1323" s="48"/>
      <c r="D1323" s="99">
        <v>57</v>
      </c>
      <c r="E1323" s="29">
        <v>6.45</v>
      </c>
      <c r="F1323" s="97">
        <v>367.65</v>
      </c>
      <c r="G1323" s="26">
        <v>3700536115939</v>
      </c>
    </row>
    <row r="1324" spans="1:7" ht="13.8">
      <c r="A1324" s="11" t="s">
        <v>1731</v>
      </c>
      <c r="B1324" s="48" t="s">
        <v>1754</v>
      </c>
      <c r="C1324" s="48"/>
      <c r="D1324" s="99">
        <v>1</v>
      </c>
      <c r="E1324" s="29">
        <v>9.99</v>
      </c>
      <c r="F1324" s="97">
        <v>9.99</v>
      </c>
      <c r="G1324" s="26">
        <v>3700536115403</v>
      </c>
    </row>
    <row r="1325" spans="1:7" ht="13.8">
      <c r="A1325" s="11" t="s">
        <v>1731</v>
      </c>
      <c r="B1325" s="48" t="s">
        <v>1755</v>
      </c>
      <c r="C1325" s="48"/>
      <c r="D1325" s="99">
        <v>1</v>
      </c>
      <c r="E1325" s="29">
        <v>9.9499999999999993</v>
      </c>
      <c r="F1325" s="97">
        <v>9.9499999999999993</v>
      </c>
      <c r="G1325" s="26">
        <v>3700536113201</v>
      </c>
    </row>
    <row r="1326" spans="1:7" ht="13.8">
      <c r="A1326" s="11" t="s">
        <v>1756</v>
      </c>
      <c r="B1326" s="48" t="s">
        <v>1757</v>
      </c>
      <c r="C1326" s="48" t="s">
        <v>1758</v>
      </c>
      <c r="D1326" s="99">
        <v>7</v>
      </c>
      <c r="E1326" s="29">
        <v>89.97</v>
      </c>
      <c r="F1326" s="97">
        <v>629.79</v>
      </c>
      <c r="G1326" s="26">
        <v>8718468590101</v>
      </c>
    </row>
    <row r="1327" spans="1:7" ht="13.8">
      <c r="A1327" s="11" t="s">
        <v>1759</v>
      </c>
      <c r="B1327" s="48" t="s">
        <v>1760</v>
      </c>
      <c r="C1327" s="48" t="s">
        <v>1761</v>
      </c>
      <c r="D1327" s="99">
        <v>4</v>
      </c>
      <c r="E1327" s="29">
        <v>9.9499999999999993</v>
      </c>
      <c r="F1327" s="97">
        <v>39.799999999999997</v>
      </c>
      <c r="G1327" s="26">
        <v>3609510575144</v>
      </c>
    </row>
    <row r="1328" spans="1:7" ht="13.8">
      <c r="A1328" s="11" t="s">
        <v>1759</v>
      </c>
      <c r="B1328" s="48" t="s">
        <v>1762</v>
      </c>
      <c r="C1328" s="48" t="s">
        <v>1763</v>
      </c>
      <c r="D1328" s="99">
        <v>4</v>
      </c>
      <c r="E1328" s="29">
        <v>9.9499999999999993</v>
      </c>
      <c r="F1328" s="97">
        <v>39.799999999999997</v>
      </c>
      <c r="G1328" s="26">
        <v>3609510521059</v>
      </c>
    </row>
    <row r="1329" spans="1:7" ht="13.8">
      <c r="A1329" s="11" t="s">
        <v>1759</v>
      </c>
      <c r="B1329" s="48" t="s">
        <v>1764</v>
      </c>
      <c r="C1329" s="48" t="s">
        <v>1765</v>
      </c>
      <c r="D1329" s="99">
        <v>2</v>
      </c>
      <c r="E1329" s="29">
        <v>16.899999999999999</v>
      </c>
      <c r="F1329" s="97">
        <v>33.799999999999997</v>
      </c>
      <c r="G1329" s="26">
        <v>3609510505318</v>
      </c>
    </row>
    <row r="1330" spans="1:7" ht="13.8">
      <c r="A1330" s="11" t="s">
        <v>1759</v>
      </c>
      <c r="B1330" s="48" t="s">
        <v>1766</v>
      </c>
      <c r="C1330" s="48" t="s">
        <v>1767</v>
      </c>
      <c r="D1330" s="99">
        <v>2</v>
      </c>
      <c r="E1330" s="29">
        <v>7.9</v>
      </c>
      <c r="F1330" s="97">
        <v>15.8</v>
      </c>
      <c r="G1330" s="26">
        <v>3609511967597</v>
      </c>
    </row>
    <row r="1331" spans="1:7" ht="13.8">
      <c r="A1331" s="11" t="s">
        <v>1759</v>
      </c>
      <c r="B1331" s="48" t="s">
        <v>1768</v>
      </c>
      <c r="C1331" s="48" t="s">
        <v>1769</v>
      </c>
      <c r="D1331" s="99">
        <v>3</v>
      </c>
      <c r="E1331" s="29">
        <v>83.88</v>
      </c>
      <c r="F1331" s="97">
        <v>251.64</v>
      </c>
      <c r="G1331" s="26">
        <v>3609510505233</v>
      </c>
    </row>
    <row r="1332" spans="1:7" ht="13.8">
      <c r="A1332" s="11" t="s">
        <v>1759</v>
      </c>
      <c r="B1332" s="48" t="s">
        <v>1770</v>
      </c>
      <c r="C1332" s="48" t="s">
        <v>1771</v>
      </c>
      <c r="D1332" s="99">
        <v>1</v>
      </c>
      <c r="E1332" s="29">
        <v>34</v>
      </c>
      <c r="F1332" s="97">
        <v>34</v>
      </c>
      <c r="G1332" s="26">
        <v>3609510560041</v>
      </c>
    </row>
    <row r="1333" spans="1:7" ht="13.8">
      <c r="A1333" s="11" t="s">
        <v>1759</v>
      </c>
      <c r="B1333" s="48" t="s">
        <v>1772</v>
      </c>
      <c r="C1333" s="48" t="s">
        <v>1773</v>
      </c>
      <c r="D1333" s="99">
        <v>1</v>
      </c>
      <c r="E1333" s="29">
        <v>17.600000000000001</v>
      </c>
      <c r="F1333" s="97">
        <v>17.600000000000001</v>
      </c>
      <c r="G1333" s="26">
        <v>3609510500207</v>
      </c>
    </row>
    <row r="1334" spans="1:7" ht="13.8">
      <c r="A1334" s="11" t="s">
        <v>1774</v>
      </c>
      <c r="B1334" s="48" t="s">
        <v>1775</v>
      </c>
      <c r="C1334" s="48"/>
      <c r="D1334" s="99">
        <v>2</v>
      </c>
      <c r="E1334" s="29">
        <v>53.31</v>
      </c>
      <c r="F1334" s="97">
        <v>106.62</v>
      </c>
      <c r="G1334" s="26">
        <v>3549540034603</v>
      </c>
    </row>
    <row r="1335" spans="1:7" ht="13.8">
      <c r="A1335" s="11" t="s">
        <v>1774</v>
      </c>
      <c r="B1335" s="48" t="s">
        <v>1776</v>
      </c>
      <c r="C1335" s="48"/>
      <c r="D1335" s="99">
        <v>1</v>
      </c>
      <c r="E1335" s="29">
        <v>129</v>
      </c>
      <c r="F1335" s="97">
        <v>129</v>
      </c>
      <c r="G1335" s="26">
        <v>3549540092429</v>
      </c>
    </row>
    <row r="1336" spans="1:7" ht="13.8">
      <c r="A1336" s="11" t="s">
        <v>1774</v>
      </c>
      <c r="B1336" s="48" t="s">
        <v>1777</v>
      </c>
      <c r="C1336" s="48"/>
      <c r="D1336" s="99">
        <v>1</v>
      </c>
      <c r="E1336" s="29">
        <v>69.989999999999995</v>
      </c>
      <c r="F1336" s="97">
        <v>69.989999999999995</v>
      </c>
      <c r="G1336" s="26">
        <v>3549540706081</v>
      </c>
    </row>
    <row r="1337" spans="1:7" ht="13.8">
      <c r="A1337" s="11" t="s">
        <v>1774</v>
      </c>
      <c r="B1337" s="48" t="s">
        <v>1778</v>
      </c>
      <c r="C1337" s="48">
        <v>78300</v>
      </c>
      <c r="D1337" s="99">
        <v>4</v>
      </c>
      <c r="E1337" s="29">
        <v>24.99</v>
      </c>
      <c r="F1337" s="97">
        <v>99.96</v>
      </c>
      <c r="G1337" s="26">
        <v>3549540783006</v>
      </c>
    </row>
    <row r="1338" spans="1:7" ht="13.8">
      <c r="A1338" s="11" t="s">
        <v>1774</v>
      </c>
      <c r="B1338" s="48" t="s">
        <v>1779</v>
      </c>
      <c r="C1338" s="48">
        <v>8288</v>
      </c>
      <c r="D1338" s="99">
        <v>2</v>
      </c>
      <c r="E1338" s="29">
        <v>34.99</v>
      </c>
      <c r="F1338" s="97">
        <v>69.98</v>
      </c>
      <c r="G1338" s="26">
        <v>3549540082888</v>
      </c>
    </row>
    <row r="1339" spans="1:7" ht="13.8">
      <c r="A1339" s="11" t="s">
        <v>1351</v>
      </c>
      <c r="B1339" s="48" t="s">
        <v>1780</v>
      </c>
      <c r="C1339" s="48">
        <v>19234</v>
      </c>
      <c r="D1339" s="99">
        <v>1</v>
      </c>
      <c r="E1339" s="29">
        <v>21.95</v>
      </c>
      <c r="F1339" s="97">
        <v>21.95</v>
      </c>
      <c r="G1339" s="26">
        <v>840782192343</v>
      </c>
    </row>
    <row r="1340" spans="1:7" ht="13.8">
      <c r="A1340" s="11" t="s">
        <v>1351</v>
      </c>
      <c r="B1340" s="48" t="s">
        <v>1781</v>
      </c>
      <c r="C1340" s="48">
        <v>14360</v>
      </c>
      <c r="D1340" s="99">
        <v>1</v>
      </c>
      <c r="E1340" s="29">
        <v>16.649999999999999</v>
      </c>
      <c r="F1340" s="97">
        <v>16.649999999999999</v>
      </c>
      <c r="G1340" s="26">
        <v>8410782143604</v>
      </c>
    </row>
    <row r="1341" spans="1:7" ht="13.8">
      <c r="A1341" s="11" t="s">
        <v>1351</v>
      </c>
      <c r="B1341" s="48" t="s">
        <v>1782</v>
      </c>
      <c r="C1341" s="48">
        <v>17614</v>
      </c>
      <c r="D1341" s="99">
        <v>2</v>
      </c>
      <c r="E1341" s="29">
        <v>5.8</v>
      </c>
      <c r="F1341" s="97">
        <v>11.6</v>
      </c>
      <c r="G1341" s="26">
        <v>8410782176145</v>
      </c>
    </row>
    <row r="1342" spans="1:7" ht="13.8">
      <c r="A1342" s="11" t="s">
        <v>1351</v>
      </c>
      <c r="B1342" s="48" t="s">
        <v>1782</v>
      </c>
      <c r="C1342" s="48">
        <v>11635</v>
      </c>
      <c r="D1342" s="99">
        <v>1</v>
      </c>
      <c r="E1342" s="29">
        <v>5.8</v>
      </c>
      <c r="F1342" s="97">
        <v>5.8</v>
      </c>
      <c r="G1342" s="26">
        <v>8410782116356</v>
      </c>
    </row>
    <row r="1343" spans="1:7" ht="13.8">
      <c r="A1343" s="11" t="s">
        <v>1351</v>
      </c>
      <c r="B1343" s="48" t="s">
        <v>1782</v>
      </c>
      <c r="C1343" s="48">
        <v>11632</v>
      </c>
      <c r="D1343" s="99">
        <v>1</v>
      </c>
      <c r="E1343" s="29">
        <v>5.8</v>
      </c>
      <c r="F1343" s="97">
        <v>5.8</v>
      </c>
      <c r="G1343" s="26">
        <v>8410782116325</v>
      </c>
    </row>
    <row r="1344" spans="1:7" ht="13.8">
      <c r="A1344" s="11" t="s">
        <v>1351</v>
      </c>
      <c r="B1344" s="48" t="s">
        <v>1782</v>
      </c>
      <c r="C1344" s="48">
        <v>11633</v>
      </c>
      <c r="D1344" s="99">
        <v>1</v>
      </c>
      <c r="E1344" s="29">
        <v>5.8</v>
      </c>
      <c r="F1344" s="97">
        <v>5.8</v>
      </c>
      <c r="G1344" s="26">
        <v>8410782116332</v>
      </c>
    </row>
    <row r="1345" spans="1:7" ht="13.8">
      <c r="A1345" s="11" t="s">
        <v>1351</v>
      </c>
      <c r="B1345" s="48" t="s">
        <v>1782</v>
      </c>
      <c r="C1345" s="48">
        <v>17613</v>
      </c>
      <c r="D1345" s="99">
        <v>7</v>
      </c>
      <c r="E1345" s="29">
        <v>5.8</v>
      </c>
      <c r="F1345" s="97">
        <v>40.6</v>
      </c>
      <c r="G1345" s="26">
        <v>8410782176138</v>
      </c>
    </row>
    <row r="1346" spans="1:7" ht="13.8">
      <c r="A1346" s="11" t="s">
        <v>1351</v>
      </c>
      <c r="B1346" s="48" t="s">
        <v>1783</v>
      </c>
      <c r="C1346" s="48">
        <v>19453</v>
      </c>
      <c r="D1346" s="99">
        <v>8</v>
      </c>
      <c r="E1346" s="29">
        <v>5.8</v>
      </c>
      <c r="F1346" s="97">
        <v>46.4</v>
      </c>
      <c r="G1346" s="26">
        <v>8410782194538</v>
      </c>
    </row>
    <row r="1347" spans="1:7" ht="13.8">
      <c r="A1347" s="11" t="s">
        <v>1351</v>
      </c>
      <c r="B1347" s="48" t="s">
        <v>1784</v>
      </c>
      <c r="C1347" s="48">
        <v>19452</v>
      </c>
      <c r="D1347" s="99">
        <v>12</v>
      </c>
      <c r="E1347" s="29">
        <v>5.8</v>
      </c>
      <c r="F1347" s="97">
        <v>69.599999999999994</v>
      </c>
      <c r="G1347" s="26">
        <v>8410782194521</v>
      </c>
    </row>
    <row r="1348" spans="1:7" ht="13.8">
      <c r="A1348" s="11" t="s">
        <v>1351</v>
      </c>
      <c r="B1348" s="48" t="s">
        <v>1785</v>
      </c>
      <c r="C1348" s="48">
        <v>19472</v>
      </c>
      <c r="D1348" s="99">
        <v>21</v>
      </c>
      <c r="E1348" s="29">
        <v>5.8</v>
      </c>
      <c r="F1348" s="97">
        <v>121.8</v>
      </c>
      <c r="G1348" s="26">
        <v>8410782194729</v>
      </c>
    </row>
    <row r="1349" spans="1:7" ht="13.8">
      <c r="A1349" s="11" t="s">
        <v>1351</v>
      </c>
      <c r="B1349" s="48" t="s">
        <v>1786</v>
      </c>
      <c r="C1349" s="48">
        <v>13530</v>
      </c>
      <c r="D1349" s="99">
        <v>6</v>
      </c>
      <c r="E1349" s="29">
        <v>5.8</v>
      </c>
      <c r="F1349" s="97">
        <v>34.799999999999997</v>
      </c>
      <c r="G1349" s="26">
        <v>8410782135302</v>
      </c>
    </row>
    <row r="1350" spans="1:7" ht="13.8">
      <c r="A1350" s="11" t="s">
        <v>1351</v>
      </c>
      <c r="B1350" s="48" t="s">
        <v>1787</v>
      </c>
      <c r="C1350" s="48">
        <v>1354</v>
      </c>
      <c r="D1350" s="99">
        <v>9</v>
      </c>
      <c r="E1350" s="29">
        <v>5.85</v>
      </c>
      <c r="F1350" s="97">
        <v>52.65</v>
      </c>
      <c r="G1350" s="26">
        <v>8410782013549</v>
      </c>
    </row>
    <row r="1351" spans="1:7" ht="13.8">
      <c r="A1351" s="11" t="s">
        <v>1351</v>
      </c>
      <c r="B1351" s="48" t="s">
        <v>1788</v>
      </c>
      <c r="C1351" s="48">
        <v>2585</v>
      </c>
      <c r="D1351" s="99">
        <v>1</v>
      </c>
      <c r="E1351" s="29">
        <v>9.0299999999999994</v>
      </c>
      <c r="F1351" s="97">
        <v>9.0299999999999994</v>
      </c>
      <c r="G1351" s="26">
        <v>8410782025856</v>
      </c>
    </row>
    <row r="1352" spans="1:7" ht="13.8">
      <c r="A1352" s="11" t="s">
        <v>1351</v>
      </c>
      <c r="B1352" s="48" t="s">
        <v>1789</v>
      </c>
      <c r="C1352" s="48">
        <v>19226</v>
      </c>
      <c r="D1352" s="99">
        <v>9</v>
      </c>
      <c r="E1352" s="29">
        <v>6.9</v>
      </c>
      <c r="F1352" s="97">
        <v>62.1</v>
      </c>
      <c r="G1352" s="26">
        <v>8410782192268</v>
      </c>
    </row>
    <row r="1353" spans="1:7" ht="13.8">
      <c r="A1353" s="11" t="s">
        <v>1351</v>
      </c>
      <c r="B1353" s="48" t="s">
        <v>1790</v>
      </c>
      <c r="C1353" s="48">
        <v>19503</v>
      </c>
      <c r="D1353" s="99">
        <v>37</v>
      </c>
      <c r="E1353" s="29">
        <v>6.9</v>
      </c>
      <c r="F1353" s="97">
        <v>255.3</v>
      </c>
      <c r="G1353" s="26">
        <v>8410782195030</v>
      </c>
    </row>
    <row r="1354" spans="1:7" ht="13.8">
      <c r="A1354" s="11" t="s">
        <v>1351</v>
      </c>
      <c r="B1354" s="48" t="s">
        <v>1791</v>
      </c>
      <c r="C1354" s="48">
        <v>18769</v>
      </c>
      <c r="D1354" s="99">
        <v>39</v>
      </c>
      <c r="E1354" s="29">
        <v>13.8</v>
      </c>
      <c r="F1354" s="97">
        <v>538.20000000000005</v>
      </c>
      <c r="G1354" s="26">
        <v>8410782187691</v>
      </c>
    </row>
    <row r="1355" spans="1:7" ht="13.8">
      <c r="A1355" s="11" t="s">
        <v>1351</v>
      </c>
      <c r="B1355" s="48" t="s">
        <v>1792</v>
      </c>
      <c r="C1355" s="48">
        <v>119279</v>
      </c>
      <c r="D1355" s="99">
        <v>5</v>
      </c>
      <c r="E1355" s="29">
        <v>23.29</v>
      </c>
      <c r="F1355" s="97">
        <v>116.45</v>
      </c>
      <c r="G1355" s="26">
        <v>3270241192797</v>
      </c>
    </row>
    <row r="1356" spans="1:7" ht="13.8">
      <c r="A1356" s="11" t="s">
        <v>1351</v>
      </c>
      <c r="B1356" s="48" t="s">
        <v>1793</v>
      </c>
      <c r="C1356" s="48">
        <v>19842</v>
      </c>
      <c r="D1356" s="99">
        <v>2</v>
      </c>
      <c r="E1356" s="29">
        <v>2.84</v>
      </c>
      <c r="F1356" s="97">
        <v>5.68</v>
      </c>
      <c r="G1356" s="26">
        <v>8410782198420</v>
      </c>
    </row>
    <row r="1357" spans="1:7" ht="13.8">
      <c r="A1357" s="11" t="s">
        <v>1351</v>
      </c>
      <c r="B1357" s="48" t="s">
        <v>1794</v>
      </c>
      <c r="C1357" s="48">
        <v>460789</v>
      </c>
      <c r="D1357" s="99">
        <v>5</v>
      </c>
      <c r="E1357" s="29">
        <v>3.52</v>
      </c>
      <c r="F1357" s="97">
        <v>17.600000000000001</v>
      </c>
      <c r="G1357" s="26">
        <v>8410782181514</v>
      </c>
    </row>
    <row r="1358" spans="1:7" ht="13.8">
      <c r="A1358" s="11" t="s">
        <v>1351</v>
      </c>
      <c r="B1358" s="48" t="s">
        <v>1795</v>
      </c>
      <c r="C1358" s="48">
        <v>18150</v>
      </c>
      <c r="D1358" s="99">
        <v>3</v>
      </c>
      <c r="E1358" s="29">
        <v>10.55</v>
      </c>
      <c r="F1358" s="97">
        <v>31.65</v>
      </c>
      <c r="G1358" s="26">
        <v>8410782181507</v>
      </c>
    </row>
    <row r="1359" spans="1:7" ht="13.8">
      <c r="A1359" s="11" t="s">
        <v>1351</v>
      </c>
      <c r="B1359" s="48" t="s">
        <v>1796</v>
      </c>
      <c r="C1359" s="48">
        <v>94</v>
      </c>
      <c r="D1359" s="99">
        <v>4</v>
      </c>
      <c r="E1359" s="29">
        <v>4.26</v>
      </c>
      <c r="F1359" s="97">
        <v>17.04</v>
      </c>
      <c r="G1359" s="26">
        <v>8410782000945</v>
      </c>
    </row>
    <row r="1360" spans="1:7" ht="13.8">
      <c r="A1360" s="11" t="s">
        <v>1797</v>
      </c>
      <c r="B1360" s="48" t="s">
        <v>1798</v>
      </c>
      <c r="C1360" s="48"/>
      <c r="D1360" s="99">
        <v>35</v>
      </c>
      <c r="E1360" s="29">
        <v>4.37</v>
      </c>
      <c r="F1360" s="97">
        <f t="shared" ref="F1360:F1370" si="4">D1360*E1360</f>
        <v>152.95000000000002</v>
      </c>
      <c r="G1360" s="26">
        <v>3553231130161</v>
      </c>
    </row>
    <row r="1361" spans="1:7" ht="13.8">
      <c r="A1361" s="11" t="s">
        <v>1797</v>
      </c>
      <c r="B1361" s="48" t="s">
        <v>1799</v>
      </c>
      <c r="C1361" s="48"/>
      <c r="D1361" s="99">
        <v>12</v>
      </c>
      <c r="E1361" s="29">
        <v>6.3</v>
      </c>
      <c r="F1361" s="97">
        <f t="shared" si="4"/>
        <v>75.599999999999994</v>
      </c>
      <c r="G1361" s="26">
        <v>3553231777557</v>
      </c>
    </row>
    <row r="1362" spans="1:7" ht="13.8">
      <c r="A1362" s="11" t="s">
        <v>1797</v>
      </c>
      <c r="B1362" s="48" t="s">
        <v>1800</v>
      </c>
      <c r="C1362" s="48"/>
      <c r="D1362" s="99">
        <v>5</v>
      </c>
      <c r="E1362" s="29">
        <v>5.59</v>
      </c>
      <c r="F1362" s="97">
        <f t="shared" si="4"/>
        <v>27.95</v>
      </c>
      <c r="G1362" s="26">
        <v>3553231684367</v>
      </c>
    </row>
    <row r="1363" spans="1:7" ht="13.8">
      <c r="A1363" s="11" t="s">
        <v>1797</v>
      </c>
      <c r="B1363" s="48" t="s">
        <v>1801</v>
      </c>
      <c r="C1363" s="48"/>
      <c r="D1363" s="99">
        <v>109</v>
      </c>
      <c r="E1363" s="29">
        <v>5.69</v>
      </c>
      <c r="F1363" s="97">
        <f t="shared" si="4"/>
        <v>620.21</v>
      </c>
      <c r="G1363" s="26">
        <v>3553231130437</v>
      </c>
    </row>
    <row r="1364" spans="1:7" ht="13.8">
      <c r="A1364" s="11" t="s">
        <v>1797</v>
      </c>
      <c r="B1364" s="48" t="s">
        <v>1802</v>
      </c>
      <c r="C1364" s="48">
        <v>645903</v>
      </c>
      <c r="D1364" s="99">
        <v>6</v>
      </c>
      <c r="E1364" s="29">
        <v>4.99</v>
      </c>
      <c r="F1364" s="97">
        <f t="shared" si="4"/>
        <v>29.94</v>
      </c>
      <c r="G1364" s="26">
        <v>3553231540465</v>
      </c>
    </row>
    <row r="1365" spans="1:7" ht="13.8">
      <c r="A1365" s="11" t="s">
        <v>1797</v>
      </c>
      <c r="B1365" s="48" t="s">
        <v>1803</v>
      </c>
      <c r="C1365" s="48">
        <v>365964</v>
      </c>
      <c r="D1365" s="99">
        <v>7</v>
      </c>
      <c r="E1365" s="29">
        <v>8.9</v>
      </c>
      <c r="F1365" s="97">
        <f t="shared" si="4"/>
        <v>62.300000000000004</v>
      </c>
      <c r="G1365" s="26">
        <v>3553231130574</v>
      </c>
    </row>
    <row r="1366" spans="1:7" ht="13.8">
      <c r="A1366" s="11" t="s">
        <v>1797</v>
      </c>
      <c r="B1366" s="48" t="s">
        <v>1804</v>
      </c>
      <c r="C1366" s="48"/>
      <c r="D1366" s="99">
        <v>12</v>
      </c>
      <c r="E1366" s="29">
        <v>4.1900000000000004</v>
      </c>
      <c r="F1366" s="97">
        <f t="shared" si="4"/>
        <v>50.28</v>
      </c>
      <c r="G1366" s="26"/>
    </row>
    <row r="1367" spans="1:7" ht="13.8">
      <c r="A1367" s="11" t="s">
        <v>1797</v>
      </c>
      <c r="B1367" s="48" t="s">
        <v>1805</v>
      </c>
      <c r="C1367" s="48">
        <v>132895</v>
      </c>
      <c r="D1367" s="99">
        <v>10</v>
      </c>
      <c r="E1367" s="29">
        <v>4.4800000000000004</v>
      </c>
      <c r="F1367" s="97">
        <f t="shared" si="4"/>
        <v>44.800000000000004</v>
      </c>
      <c r="G1367" s="26"/>
    </row>
    <row r="1368" spans="1:7" ht="13.8">
      <c r="A1368" s="11" t="s">
        <v>1797</v>
      </c>
      <c r="B1368" s="48" t="s">
        <v>1805</v>
      </c>
      <c r="C1368" s="48"/>
      <c r="D1368" s="99">
        <v>10</v>
      </c>
      <c r="E1368" s="29">
        <v>4.4800000000000004</v>
      </c>
      <c r="F1368" s="97">
        <f t="shared" si="4"/>
        <v>44.800000000000004</v>
      </c>
      <c r="G1368" s="26"/>
    </row>
    <row r="1369" spans="1:7" ht="13.8">
      <c r="A1369" s="11" t="s">
        <v>1797</v>
      </c>
      <c r="B1369" s="48" t="s">
        <v>1806</v>
      </c>
      <c r="C1369" s="48"/>
      <c r="D1369" s="99">
        <v>15</v>
      </c>
      <c r="E1369" s="29">
        <v>4.9800000000000004</v>
      </c>
      <c r="F1369" s="97">
        <f t="shared" si="4"/>
        <v>74.7</v>
      </c>
      <c r="G1369" s="26">
        <v>355231130581</v>
      </c>
    </row>
    <row r="1370" spans="1:7" ht="13.8">
      <c r="A1370" s="11" t="s">
        <v>1797</v>
      </c>
      <c r="B1370" s="48" t="s">
        <v>1807</v>
      </c>
      <c r="C1370" s="48"/>
      <c r="D1370" s="99">
        <v>61</v>
      </c>
      <c r="E1370" s="29">
        <v>2.94</v>
      </c>
      <c r="F1370" s="97">
        <f t="shared" si="4"/>
        <v>179.34</v>
      </c>
      <c r="G1370" s="26">
        <v>3553231770503</v>
      </c>
    </row>
    <row r="1371" spans="1:7" ht="13.8">
      <c r="A1371" s="11" t="s">
        <v>1808</v>
      </c>
      <c r="B1371" s="48" t="s">
        <v>1809</v>
      </c>
      <c r="C1371" s="48"/>
      <c r="D1371" s="99">
        <v>14</v>
      </c>
      <c r="E1371" s="29">
        <v>46</v>
      </c>
      <c r="F1371" s="97">
        <v>644</v>
      </c>
      <c r="G1371" s="26">
        <v>8412027002677</v>
      </c>
    </row>
    <row r="1372" spans="1:7" ht="13.8">
      <c r="A1372" s="11" t="s">
        <v>1808</v>
      </c>
      <c r="B1372" s="48" t="s">
        <v>1810</v>
      </c>
      <c r="C1372" s="48"/>
      <c r="D1372" s="99">
        <v>37</v>
      </c>
      <c r="E1372" s="29">
        <v>9.98</v>
      </c>
      <c r="F1372" s="97">
        <v>369.26</v>
      </c>
      <c r="G1372" s="26">
        <v>8412027029216</v>
      </c>
    </row>
    <row r="1373" spans="1:7" ht="13.8">
      <c r="A1373" s="11" t="s">
        <v>1808</v>
      </c>
      <c r="B1373" s="48" t="s">
        <v>1811</v>
      </c>
      <c r="C1373" s="48" t="s">
        <v>1812</v>
      </c>
      <c r="D1373" s="99">
        <v>2</v>
      </c>
      <c r="E1373" s="29">
        <v>24.9</v>
      </c>
      <c r="F1373" s="97">
        <v>49.8</v>
      </c>
      <c r="G1373" s="26">
        <v>38412027004719</v>
      </c>
    </row>
    <row r="1374" spans="1:7" ht="13.8">
      <c r="A1374" s="11" t="s">
        <v>1808</v>
      </c>
      <c r="B1374" s="48" t="s">
        <v>1813</v>
      </c>
      <c r="C1374" s="48"/>
      <c r="D1374" s="99">
        <v>14</v>
      </c>
      <c r="E1374" s="29">
        <v>3.06</v>
      </c>
      <c r="F1374" s="97">
        <v>42.84</v>
      </c>
      <c r="G1374" s="26">
        <v>8412027002677</v>
      </c>
    </row>
    <row r="1375" spans="1:7" ht="13.8">
      <c r="A1375" s="11" t="s">
        <v>1808</v>
      </c>
      <c r="B1375" s="48" t="s">
        <v>1814</v>
      </c>
      <c r="C1375" s="48">
        <v>979</v>
      </c>
      <c r="D1375" s="99">
        <v>1</v>
      </c>
      <c r="E1375" s="29">
        <v>59</v>
      </c>
      <c r="F1375" s="97">
        <v>59</v>
      </c>
      <c r="G1375" s="26">
        <v>8412027024754</v>
      </c>
    </row>
    <row r="1376" spans="1:7" ht="13.8">
      <c r="A1376" s="11" t="s">
        <v>1815</v>
      </c>
      <c r="B1376" s="48" t="s">
        <v>1816</v>
      </c>
      <c r="C1376" s="48"/>
      <c r="D1376" s="99">
        <v>7</v>
      </c>
      <c r="E1376" s="29">
        <v>3</v>
      </c>
      <c r="F1376" s="97">
        <v>21</v>
      </c>
      <c r="G1376" s="26">
        <v>88495504114</v>
      </c>
    </row>
    <row r="1377" spans="1:7" ht="13.8">
      <c r="A1377" s="11" t="s">
        <v>1815</v>
      </c>
      <c r="B1377" s="48" t="s">
        <v>1817</v>
      </c>
      <c r="C1377" s="48"/>
      <c r="D1377" s="99">
        <v>3</v>
      </c>
      <c r="E1377" s="29">
        <v>25</v>
      </c>
      <c r="F1377" s="97">
        <v>75</v>
      </c>
      <c r="G1377" s="26">
        <v>88495507035</v>
      </c>
    </row>
    <row r="1378" spans="1:7" ht="13.8">
      <c r="A1378" s="11" t="s">
        <v>1815</v>
      </c>
      <c r="B1378" s="48" t="s">
        <v>1818</v>
      </c>
      <c r="C1378" s="48"/>
      <c r="D1378" s="99">
        <v>3</v>
      </c>
      <c r="E1378" s="29">
        <v>25</v>
      </c>
      <c r="F1378" s="97">
        <v>75</v>
      </c>
      <c r="G1378" s="26">
        <v>88495507038</v>
      </c>
    </row>
    <row r="1379" spans="1:7" ht="13.8">
      <c r="A1379" s="11" t="s">
        <v>1815</v>
      </c>
      <c r="B1379" s="48" t="s">
        <v>1819</v>
      </c>
      <c r="C1379" s="48">
        <v>456261</v>
      </c>
      <c r="D1379" s="99">
        <v>11</v>
      </c>
      <c r="E1379" s="29">
        <v>4.9000000000000004</v>
      </c>
      <c r="F1379" s="97">
        <v>53.9</v>
      </c>
      <c r="G1379" s="26">
        <v>88495506486</v>
      </c>
    </row>
    <row r="1380" spans="1:7" ht="13.8">
      <c r="A1380" s="11" t="s">
        <v>1815</v>
      </c>
      <c r="B1380" s="48" t="s">
        <v>1820</v>
      </c>
      <c r="C1380" s="48"/>
      <c r="D1380" s="99">
        <v>4</v>
      </c>
      <c r="E1380" s="29">
        <v>5.99</v>
      </c>
      <c r="F1380" s="97">
        <v>23.96</v>
      </c>
      <c r="G1380" s="26">
        <v>88495506481</v>
      </c>
    </row>
    <row r="1381" spans="1:7" ht="13.8">
      <c r="A1381" s="11" t="s">
        <v>1815</v>
      </c>
      <c r="B1381" s="48" t="s">
        <v>1821</v>
      </c>
      <c r="C1381" s="48"/>
      <c r="D1381" s="99">
        <v>2</v>
      </c>
      <c r="E1381" s="29">
        <v>36.44</v>
      </c>
      <c r="F1381" s="97">
        <v>72.88</v>
      </c>
      <c r="G1381" s="26">
        <v>88495508069</v>
      </c>
    </row>
    <row r="1382" spans="1:7" ht="13.8">
      <c r="A1382" s="11" t="s">
        <v>1815</v>
      </c>
      <c r="B1382" s="48" t="s">
        <v>1822</v>
      </c>
      <c r="C1382" s="48"/>
      <c r="D1382" s="99">
        <v>1</v>
      </c>
      <c r="E1382" s="29">
        <v>29.99</v>
      </c>
      <c r="F1382" s="97">
        <v>29.99</v>
      </c>
      <c r="G1382" s="26">
        <v>88495508070</v>
      </c>
    </row>
    <row r="1383" spans="1:7" ht="13.8">
      <c r="A1383" s="11" t="s">
        <v>1815</v>
      </c>
      <c r="B1383" s="48" t="s">
        <v>1823</v>
      </c>
      <c r="C1383" s="48"/>
      <c r="D1383" s="99">
        <v>3</v>
      </c>
      <c r="E1383" s="29">
        <v>51.99</v>
      </c>
      <c r="F1383" s="97">
        <v>155.97</v>
      </c>
      <c r="G1383" s="26">
        <v>88495508062</v>
      </c>
    </row>
    <row r="1384" spans="1:7" ht="13.8">
      <c r="A1384" s="11" t="s">
        <v>1824</v>
      </c>
      <c r="B1384" s="48" t="s">
        <v>1825</v>
      </c>
      <c r="C1384" s="48"/>
      <c r="D1384" s="99">
        <v>1</v>
      </c>
      <c r="E1384" s="29">
        <v>12.23</v>
      </c>
      <c r="F1384" s="97">
        <v>12.23</v>
      </c>
      <c r="G1384" s="26">
        <v>8001348212010</v>
      </c>
    </row>
    <row r="1385" spans="1:7" ht="13.8">
      <c r="A1385" s="11" t="s">
        <v>1824</v>
      </c>
      <c r="B1385" s="48" t="s">
        <v>1826</v>
      </c>
      <c r="C1385" s="48"/>
      <c r="D1385" s="99">
        <v>1</v>
      </c>
      <c r="E1385" s="29">
        <v>19.25</v>
      </c>
      <c r="F1385" s="97">
        <v>19.25</v>
      </c>
      <c r="G1385" s="26">
        <v>8001348212164</v>
      </c>
    </row>
    <row r="1386" spans="1:7" ht="13.8">
      <c r="A1386" s="11" t="s">
        <v>1824</v>
      </c>
      <c r="B1386" s="48" t="s">
        <v>1827</v>
      </c>
      <c r="C1386" s="48"/>
      <c r="D1386" s="99">
        <v>9</v>
      </c>
      <c r="E1386" s="29">
        <v>13.9</v>
      </c>
      <c r="F1386" s="97">
        <v>125.1</v>
      </c>
      <c r="G1386" s="26">
        <v>8427973332945</v>
      </c>
    </row>
    <row r="1387" spans="1:7" ht="13.8">
      <c r="A1387" s="11" t="s">
        <v>1824</v>
      </c>
      <c r="B1387" s="48" t="s">
        <v>1828</v>
      </c>
      <c r="C1387" s="48"/>
      <c r="D1387" s="99">
        <v>11</v>
      </c>
      <c r="E1387" s="29">
        <v>22.9</v>
      </c>
      <c r="F1387" s="97">
        <v>251.9</v>
      </c>
      <c r="G1387" s="26">
        <v>8427973335014</v>
      </c>
    </row>
    <row r="1388" spans="1:7" ht="13.8">
      <c r="A1388" s="11" t="s">
        <v>1829</v>
      </c>
      <c r="B1388" s="48" t="s">
        <v>1830</v>
      </c>
      <c r="C1388" s="48" t="s">
        <v>1831</v>
      </c>
      <c r="D1388" s="99">
        <v>1</v>
      </c>
      <c r="E1388" s="29">
        <v>26.5</v>
      </c>
      <c r="F1388" s="97">
        <v>26.5</v>
      </c>
      <c r="G1388" s="26">
        <v>8000825464706</v>
      </c>
    </row>
    <row r="1389" spans="1:7" ht="13.8">
      <c r="A1389" s="11" t="s">
        <v>1829</v>
      </c>
      <c r="B1389" s="48" t="s">
        <v>1832</v>
      </c>
      <c r="C1389" s="48" t="s">
        <v>1833</v>
      </c>
      <c r="D1389" s="99">
        <v>2</v>
      </c>
      <c r="E1389" s="29">
        <v>23.23</v>
      </c>
      <c r="F1389" s="97">
        <v>46.46</v>
      </c>
      <c r="G1389" s="26">
        <v>8000825524608</v>
      </c>
    </row>
    <row r="1390" spans="1:7" ht="13.8">
      <c r="A1390" s="11" t="s">
        <v>1829</v>
      </c>
      <c r="B1390" s="48" t="s">
        <v>1834</v>
      </c>
      <c r="C1390" s="48">
        <v>435242</v>
      </c>
      <c r="D1390" s="99">
        <v>2</v>
      </c>
      <c r="E1390" s="29">
        <v>2.99</v>
      </c>
      <c r="F1390" s="97">
        <v>5.98</v>
      </c>
      <c r="G1390" s="26">
        <v>8000825020131</v>
      </c>
    </row>
    <row r="1391" spans="1:7" ht="13.8">
      <c r="A1391" s="11" t="s">
        <v>1829</v>
      </c>
      <c r="B1391" s="48" t="s">
        <v>1835</v>
      </c>
      <c r="C1391" s="48"/>
      <c r="D1391" s="99">
        <v>1</v>
      </c>
      <c r="E1391" s="29">
        <v>5.29</v>
      </c>
      <c r="F1391" s="97">
        <v>5.29</v>
      </c>
      <c r="G1391" s="26">
        <v>8000144510153</v>
      </c>
    </row>
    <row r="1392" spans="1:7" ht="13.8">
      <c r="A1392" s="11" t="s">
        <v>1829</v>
      </c>
      <c r="B1392" s="48" t="s">
        <v>1836</v>
      </c>
      <c r="C1392" s="48"/>
      <c r="D1392" s="99">
        <v>29</v>
      </c>
      <c r="E1392" s="29">
        <v>1.99</v>
      </c>
      <c r="F1392" s="97">
        <v>57.71</v>
      </c>
      <c r="G1392" s="26">
        <v>8000825048616</v>
      </c>
    </row>
    <row r="1393" spans="1:7" ht="13.8">
      <c r="A1393" s="11"/>
      <c r="B1393" s="48" t="s">
        <v>1837</v>
      </c>
      <c r="C1393" s="48" t="s">
        <v>1838</v>
      </c>
      <c r="D1393" s="99">
        <v>20</v>
      </c>
      <c r="E1393" s="29">
        <v>1.49</v>
      </c>
      <c r="F1393" s="97">
        <v>29.8</v>
      </c>
      <c r="G1393" s="26">
        <v>80008252048562</v>
      </c>
    </row>
    <row r="1394" spans="1:7" ht="13.8">
      <c r="A1394" s="11"/>
      <c r="B1394" s="48" t="s">
        <v>1839</v>
      </c>
      <c r="C1394" s="48" t="s">
        <v>1840</v>
      </c>
      <c r="D1394" s="99">
        <v>8</v>
      </c>
      <c r="E1394" s="29">
        <v>2.19</v>
      </c>
      <c r="F1394" s="97">
        <v>17.52</v>
      </c>
      <c r="G1394" s="26">
        <v>8000825048579</v>
      </c>
    </row>
    <row r="1395" spans="1:7" ht="13.8">
      <c r="A1395" s="11"/>
      <c r="B1395" s="70"/>
      <c r="C1395" s="70"/>
      <c r="D1395" s="39"/>
      <c r="E1395" s="29"/>
      <c r="F1395" s="31"/>
      <c r="G1395" s="26"/>
    </row>
    <row r="1396" spans="1:7" ht="13.8">
      <c r="A1396" s="101" t="s">
        <v>70</v>
      </c>
      <c r="B1396" s="70" t="s">
        <v>71</v>
      </c>
      <c r="C1396" s="35" t="s">
        <v>74</v>
      </c>
      <c r="D1396" s="26">
        <v>12</v>
      </c>
      <c r="E1396" s="29">
        <v>10.99</v>
      </c>
      <c r="F1396" s="102">
        <v>131.88</v>
      </c>
      <c r="G1396" s="26"/>
    </row>
    <row r="1397" spans="1:7" ht="13.8">
      <c r="A1397" s="101" t="s">
        <v>70</v>
      </c>
      <c r="B1397" s="70" t="s">
        <v>71</v>
      </c>
      <c r="C1397" s="28" t="s">
        <v>94</v>
      </c>
      <c r="D1397" s="103">
        <v>21</v>
      </c>
      <c r="E1397" s="29">
        <v>10.99</v>
      </c>
      <c r="F1397" s="94">
        <v>230.79</v>
      </c>
      <c r="G1397" s="26"/>
    </row>
    <row r="1398" spans="1:7" ht="13.8">
      <c r="A1398" s="101" t="s">
        <v>70</v>
      </c>
      <c r="B1398" s="70" t="s">
        <v>71</v>
      </c>
      <c r="C1398" s="28" t="s">
        <v>114</v>
      </c>
      <c r="D1398" s="103">
        <v>16</v>
      </c>
      <c r="E1398" s="29">
        <v>10.99</v>
      </c>
      <c r="F1398" s="94">
        <v>175.84</v>
      </c>
      <c r="G1398" s="26"/>
    </row>
    <row r="1399" spans="1:7" ht="13.8">
      <c r="A1399" s="101" t="s">
        <v>70</v>
      </c>
      <c r="B1399" s="70" t="s">
        <v>71</v>
      </c>
      <c r="C1399" s="28" t="s">
        <v>136</v>
      </c>
      <c r="D1399" s="103">
        <v>12</v>
      </c>
      <c r="E1399" s="29">
        <v>10.99</v>
      </c>
      <c r="F1399" s="94">
        <v>131.88</v>
      </c>
      <c r="G1399" s="26"/>
    </row>
    <row r="1400" spans="1:7" ht="13.8">
      <c r="A1400" s="101" t="s">
        <v>70</v>
      </c>
      <c r="B1400" s="70" t="s">
        <v>71</v>
      </c>
      <c r="C1400" s="28" t="s">
        <v>153</v>
      </c>
      <c r="D1400" s="103">
        <v>32</v>
      </c>
      <c r="E1400" s="29">
        <v>10.99</v>
      </c>
      <c r="F1400" s="94">
        <v>351.68</v>
      </c>
      <c r="G1400" s="26"/>
    </row>
    <row r="1401" spans="1:7" ht="13.8">
      <c r="A1401" s="101" t="s">
        <v>70</v>
      </c>
      <c r="B1401" s="70" t="s">
        <v>71</v>
      </c>
      <c r="C1401" s="28" t="s">
        <v>178</v>
      </c>
      <c r="D1401" s="103">
        <v>1</v>
      </c>
      <c r="E1401" s="29">
        <v>48.99</v>
      </c>
      <c r="F1401" s="94">
        <v>48.99</v>
      </c>
      <c r="G1401" s="26"/>
    </row>
    <row r="1402" spans="1:7" ht="13.8">
      <c r="A1402" s="101" t="s">
        <v>70</v>
      </c>
      <c r="B1402" s="70" t="s">
        <v>71</v>
      </c>
      <c r="C1402" s="28" t="s">
        <v>192</v>
      </c>
      <c r="D1402" s="103">
        <v>5</v>
      </c>
      <c r="E1402" s="29">
        <v>48.99</v>
      </c>
      <c r="F1402" s="94">
        <v>244.95</v>
      </c>
      <c r="G1402" s="26"/>
    </row>
    <row r="1403" spans="1:7" ht="13.8">
      <c r="A1403" s="101" t="s">
        <v>70</v>
      </c>
      <c r="B1403" s="70" t="s">
        <v>71</v>
      </c>
      <c r="C1403" s="28" t="s">
        <v>204</v>
      </c>
      <c r="D1403" s="103">
        <v>11</v>
      </c>
      <c r="E1403" s="29">
        <v>48.99</v>
      </c>
      <c r="F1403" s="94">
        <v>538.89</v>
      </c>
      <c r="G1403" s="26"/>
    </row>
    <row r="1404" spans="1:7" ht="13.8">
      <c r="A1404" s="101" t="s">
        <v>70</v>
      </c>
      <c r="B1404" s="70" t="s">
        <v>71</v>
      </c>
      <c r="C1404" s="28" t="s">
        <v>218</v>
      </c>
      <c r="D1404" s="103">
        <v>10</v>
      </c>
      <c r="E1404" s="29">
        <v>48.99</v>
      </c>
      <c r="F1404" s="94">
        <v>489.9</v>
      </c>
      <c r="G1404" s="26"/>
    </row>
    <row r="1405" spans="1:7" ht="13.8">
      <c r="A1405" s="101" t="s">
        <v>70</v>
      </c>
      <c r="B1405" s="70" t="s">
        <v>71</v>
      </c>
      <c r="C1405" s="28" t="s">
        <v>233</v>
      </c>
      <c r="D1405" s="103">
        <v>22</v>
      </c>
      <c r="E1405" s="29">
        <v>48.99</v>
      </c>
      <c r="F1405" s="94">
        <v>1077.78</v>
      </c>
      <c r="G1405" s="26"/>
    </row>
    <row r="1406" spans="1:7" ht="13.8">
      <c r="A1406" s="101" t="s">
        <v>70</v>
      </c>
      <c r="B1406" s="70" t="s">
        <v>71</v>
      </c>
      <c r="C1406" s="28" t="s">
        <v>251</v>
      </c>
      <c r="D1406" s="103">
        <v>24</v>
      </c>
      <c r="E1406" s="29">
        <v>48.99</v>
      </c>
      <c r="F1406" s="94">
        <v>1175.76</v>
      </c>
      <c r="G1406" s="26"/>
    </row>
    <row r="1407" spans="1:7" ht="13.8">
      <c r="A1407" s="101" t="s">
        <v>70</v>
      </c>
      <c r="B1407" s="70" t="s">
        <v>71</v>
      </c>
      <c r="C1407" s="28" t="s">
        <v>251</v>
      </c>
      <c r="D1407" s="103">
        <v>12</v>
      </c>
      <c r="E1407" s="29">
        <v>48.99</v>
      </c>
      <c r="F1407" s="94">
        <v>587.88</v>
      </c>
      <c r="G1407" s="26"/>
    </row>
    <row r="1408" spans="1:7" ht="13.8">
      <c r="A1408" s="101" t="s">
        <v>70</v>
      </c>
      <c r="B1408" s="70" t="s">
        <v>276</v>
      </c>
      <c r="C1408" s="28" t="s">
        <v>278</v>
      </c>
      <c r="D1408" s="103">
        <v>4</v>
      </c>
      <c r="E1408" s="29">
        <v>49.99</v>
      </c>
      <c r="F1408" s="94">
        <v>199.96</v>
      </c>
      <c r="G1408" s="26"/>
    </row>
    <row r="1409" spans="1:7" ht="13.8">
      <c r="A1409" s="101" t="s">
        <v>70</v>
      </c>
      <c r="B1409" s="70" t="s">
        <v>276</v>
      </c>
      <c r="C1409" s="28" t="s">
        <v>290</v>
      </c>
      <c r="D1409" s="103">
        <v>3</v>
      </c>
      <c r="E1409" s="29">
        <v>49.99</v>
      </c>
      <c r="F1409" s="94">
        <v>149.97</v>
      </c>
      <c r="G1409" s="26"/>
    </row>
    <row r="1410" spans="1:7" ht="13.8">
      <c r="A1410" s="101" t="s">
        <v>70</v>
      </c>
      <c r="B1410" s="70" t="s">
        <v>276</v>
      </c>
      <c r="C1410" s="28" t="s">
        <v>302</v>
      </c>
      <c r="D1410" s="103">
        <v>5</v>
      </c>
      <c r="E1410" s="29">
        <v>49.99</v>
      </c>
      <c r="F1410" s="94">
        <v>249.95</v>
      </c>
      <c r="G1410" s="26"/>
    </row>
    <row r="1411" spans="1:7" ht="13.8">
      <c r="A1411" s="101" t="s">
        <v>70</v>
      </c>
      <c r="B1411" s="70" t="s">
        <v>276</v>
      </c>
      <c r="C1411" s="28" t="s">
        <v>314</v>
      </c>
      <c r="D1411" s="103">
        <v>10</v>
      </c>
      <c r="E1411" s="29">
        <v>49.99</v>
      </c>
      <c r="F1411" s="94">
        <v>499.9</v>
      </c>
      <c r="G1411" s="26"/>
    </row>
    <row r="1412" spans="1:7" ht="13.8">
      <c r="A1412" s="101" t="s">
        <v>70</v>
      </c>
      <c r="B1412" s="70" t="s">
        <v>276</v>
      </c>
      <c r="C1412" s="28" t="s">
        <v>328</v>
      </c>
      <c r="D1412" s="103">
        <v>6</v>
      </c>
      <c r="E1412" s="29">
        <v>49.99</v>
      </c>
      <c r="F1412" s="94">
        <v>299.94</v>
      </c>
      <c r="G1412" s="26"/>
    </row>
    <row r="1413" spans="1:7" ht="13.8">
      <c r="A1413" s="101" t="s">
        <v>70</v>
      </c>
      <c r="B1413" s="70" t="s">
        <v>276</v>
      </c>
      <c r="C1413" s="28" t="s">
        <v>340</v>
      </c>
      <c r="D1413" s="103">
        <v>2</v>
      </c>
      <c r="E1413" s="29">
        <v>49.99</v>
      </c>
      <c r="F1413" s="94">
        <v>99.98</v>
      </c>
      <c r="G1413" s="26"/>
    </row>
    <row r="1414" spans="1:7" ht="13.8">
      <c r="A1414" s="101" t="s">
        <v>70</v>
      </c>
      <c r="B1414" s="70" t="s">
        <v>121</v>
      </c>
      <c r="C1414" s="28" t="s">
        <v>353</v>
      </c>
      <c r="D1414" s="103">
        <v>1</v>
      </c>
      <c r="E1414" s="29">
        <v>32</v>
      </c>
      <c r="F1414" s="94">
        <v>32</v>
      </c>
      <c r="G1414" s="26"/>
    </row>
    <row r="1415" spans="1:7" ht="13.8">
      <c r="A1415" s="101" t="s">
        <v>70</v>
      </c>
      <c r="B1415" s="70" t="s">
        <v>121</v>
      </c>
      <c r="C1415" s="28" t="s">
        <v>366</v>
      </c>
      <c r="D1415" s="103">
        <v>3</v>
      </c>
      <c r="E1415" s="29">
        <v>28.15</v>
      </c>
      <c r="F1415" s="94">
        <v>84.45</v>
      </c>
      <c r="G1415" s="26"/>
    </row>
    <row r="1416" spans="1:7" ht="13.8">
      <c r="A1416" s="101" t="s">
        <v>70</v>
      </c>
      <c r="B1416" s="70" t="s">
        <v>121</v>
      </c>
      <c r="C1416" s="28" t="s">
        <v>379</v>
      </c>
      <c r="D1416" s="103">
        <v>3</v>
      </c>
      <c r="E1416" s="29">
        <v>15.89</v>
      </c>
      <c r="F1416" s="94">
        <v>47.67</v>
      </c>
      <c r="G1416" s="26"/>
    </row>
    <row r="1417" spans="1:7" ht="13.8">
      <c r="A1417" s="101" t="s">
        <v>70</v>
      </c>
      <c r="B1417" s="70" t="s">
        <v>121</v>
      </c>
      <c r="C1417" s="28" t="s">
        <v>394</v>
      </c>
      <c r="D1417" s="103">
        <v>2</v>
      </c>
      <c r="E1417" s="29">
        <v>28.87</v>
      </c>
      <c r="F1417" s="94">
        <v>57.74</v>
      </c>
      <c r="G1417" s="26"/>
    </row>
    <row r="1418" spans="1:7" ht="13.8">
      <c r="A1418" s="101" t="s">
        <v>70</v>
      </c>
      <c r="B1418" s="70" t="s">
        <v>121</v>
      </c>
      <c r="C1418" s="28" t="s">
        <v>408</v>
      </c>
      <c r="D1418" s="103">
        <v>1</v>
      </c>
      <c r="E1418" s="29">
        <v>21.47</v>
      </c>
      <c r="F1418" s="94">
        <v>21.47</v>
      </c>
      <c r="G1418" s="26"/>
    </row>
    <row r="1419" spans="1:7" ht="13.8">
      <c r="A1419" s="101" t="s">
        <v>70</v>
      </c>
      <c r="B1419" s="70" t="s">
        <v>121</v>
      </c>
      <c r="C1419" s="28" t="s">
        <v>420</v>
      </c>
      <c r="D1419" s="103">
        <v>3</v>
      </c>
      <c r="E1419" s="29">
        <v>17.989999999999998</v>
      </c>
      <c r="F1419" s="94">
        <v>53.97</v>
      </c>
      <c r="G1419" s="26"/>
    </row>
    <row r="1420" spans="1:7" ht="13.8">
      <c r="A1420" s="101" t="s">
        <v>70</v>
      </c>
      <c r="B1420" s="70" t="s">
        <v>430</v>
      </c>
      <c r="C1420" s="28" t="s">
        <v>432</v>
      </c>
      <c r="D1420" s="103">
        <v>2</v>
      </c>
      <c r="E1420" s="29">
        <v>30.7</v>
      </c>
      <c r="F1420" s="94">
        <v>61.4</v>
      </c>
      <c r="G1420" s="26"/>
    </row>
    <row r="1421" spans="1:7" ht="13.8">
      <c r="A1421" s="101" t="s">
        <v>70</v>
      </c>
      <c r="B1421" s="70" t="s">
        <v>442</v>
      </c>
      <c r="C1421" s="28" t="s">
        <v>444</v>
      </c>
      <c r="D1421" s="103">
        <v>1</v>
      </c>
      <c r="E1421" s="29">
        <v>12.47</v>
      </c>
      <c r="F1421" s="94">
        <v>12.47</v>
      </c>
      <c r="G1421" s="26"/>
    </row>
    <row r="1422" spans="1:7" ht="13.8">
      <c r="A1422" s="101" t="s">
        <v>70</v>
      </c>
      <c r="B1422" s="70" t="s">
        <v>454</v>
      </c>
      <c r="C1422" s="28" t="s">
        <v>456</v>
      </c>
      <c r="D1422" s="104">
        <v>15</v>
      </c>
      <c r="E1422" s="29">
        <v>24.5</v>
      </c>
      <c r="F1422" s="94">
        <v>367.5</v>
      </c>
      <c r="G1422" s="26"/>
    </row>
    <row r="1423" spans="1:7" ht="13.8">
      <c r="A1423" s="101" t="s">
        <v>70</v>
      </c>
      <c r="B1423" s="70" t="s">
        <v>454</v>
      </c>
      <c r="C1423" s="28" t="s">
        <v>468</v>
      </c>
      <c r="D1423" s="103">
        <v>7</v>
      </c>
      <c r="E1423" s="29">
        <v>17.989999999999998</v>
      </c>
      <c r="F1423" s="94">
        <v>125.93</v>
      </c>
      <c r="G1423" s="26"/>
    </row>
    <row r="1424" spans="1:7" ht="13.8">
      <c r="A1424" s="101" t="s">
        <v>70</v>
      </c>
      <c r="B1424" s="70" t="s">
        <v>480</v>
      </c>
      <c r="C1424" s="22" t="s">
        <v>481</v>
      </c>
      <c r="D1424" s="39">
        <v>2</v>
      </c>
      <c r="E1424" s="31">
        <v>29.27</v>
      </c>
      <c r="F1424" s="94">
        <v>58.54</v>
      </c>
      <c r="G1424" s="26"/>
    </row>
    <row r="1425" spans="1:7" ht="13.8">
      <c r="A1425" s="101" t="s">
        <v>70</v>
      </c>
      <c r="B1425" s="27" t="s">
        <v>494</v>
      </c>
      <c r="C1425" s="22">
        <v>4822</v>
      </c>
      <c r="D1425" s="39">
        <v>2</v>
      </c>
      <c r="E1425" s="31">
        <v>21.59</v>
      </c>
      <c r="F1425" s="94">
        <v>43.18</v>
      </c>
      <c r="G1425" s="26"/>
    </row>
    <row r="1426" spans="1:7" ht="13.8">
      <c r="A1426" s="101" t="s">
        <v>70</v>
      </c>
      <c r="B1426" s="27" t="s">
        <v>506</v>
      </c>
      <c r="C1426" s="22" t="s">
        <v>508</v>
      </c>
      <c r="D1426" s="39">
        <v>2</v>
      </c>
      <c r="E1426" s="31">
        <v>9.01</v>
      </c>
      <c r="F1426" s="94">
        <v>18.02</v>
      </c>
      <c r="G1426" s="26"/>
    </row>
    <row r="1427" spans="1:7" ht="13.8">
      <c r="A1427" s="101" t="s">
        <v>70</v>
      </c>
      <c r="B1427" s="27" t="s">
        <v>516</v>
      </c>
      <c r="C1427" s="22" t="s">
        <v>518</v>
      </c>
      <c r="D1427" s="39">
        <v>11</v>
      </c>
      <c r="E1427" s="31">
        <v>18.98</v>
      </c>
      <c r="F1427" s="94">
        <v>208.78</v>
      </c>
      <c r="G1427" s="26"/>
    </row>
    <row r="1428" spans="1:7" ht="13.8">
      <c r="A1428" s="101" t="s">
        <v>70</v>
      </c>
      <c r="B1428" s="27" t="s">
        <v>526</v>
      </c>
      <c r="C1428" s="22" t="s">
        <v>528</v>
      </c>
      <c r="D1428" s="39">
        <v>13</v>
      </c>
      <c r="E1428" s="31">
        <v>10.99</v>
      </c>
      <c r="F1428" s="94">
        <v>142.87</v>
      </c>
      <c r="G1428" s="26"/>
    </row>
    <row r="1429" spans="1:7" ht="13.8">
      <c r="A1429" s="101" t="s">
        <v>70</v>
      </c>
      <c r="B1429" s="27" t="s">
        <v>540</v>
      </c>
      <c r="C1429" s="22" t="s">
        <v>542</v>
      </c>
      <c r="D1429" s="39">
        <v>8</v>
      </c>
      <c r="E1429" s="31">
        <v>8.9</v>
      </c>
      <c r="F1429" s="94">
        <v>71.2</v>
      </c>
      <c r="G1429" s="26"/>
    </row>
    <row r="1430" spans="1:7" ht="13.8">
      <c r="A1430" s="101" t="s">
        <v>70</v>
      </c>
      <c r="B1430" s="27" t="s">
        <v>553</v>
      </c>
      <c r="C1430" s="33" t="s">
        <v>554</v>
      </c>
      <c r="D1430" s="75">
        <v>2</v>
      </c>
      <c r="E1430" s="34">
        <v>9.9</v>
      </c>
      <c r="F1430" s="94">
        <v>19.8</v>
      </c>
      <c r="G1430" s="26"/>
    </row>
    <row r="1431" spans="1:7" ht="13.8">
      <c r="A1431" s="101" t="s">
        <v>70</v>
      </c>
      <c r="B1431" s="27" t="s">
        <v>566</v>
      </c>
      <c r="C1431" s="95" t="s">
        <v>567</v>
      </c>
      <c r="D1431" s="39">
        <v>13</v>
      </c>
      <c r="E1431" s="31">
        <v>4.99</v>
      </c>
      <c r="F1431" s="94">
        <v>64.87</v>
      </c>
      <c r="G1431" s="26"/>
    </row>
    <row r="1432" spans="1:7" ht="13.8">
      <c r="A1432" s="101" t="s">
        <v>70</v>
      </c>
      <c r="B1432" s="27" t="s">
        <v>578</v>
      </c>
      <c r="C1432" s="22" t="s">
        <v>580</v>
      </c>
      <c r="D1432" s="39">
        <v>27</v>
      </c>
      <c r="E1432" s="31">
        <v>5.26</v>
      </c>
      <c r="F1432" s="94">
        <v>142.02000000000001</v>
      </c>
      <c r="G1432" s="26"/>
    </row>
    <row r="1433" spans="1:7" ht="13.8">
      <c r="A1433" s="101" t="s">
        <v>70</v>
      </c>
      <c r="B1433" s="48" t="s">
        <v>590</v>
      </c>
      <c r="C1433" s="22" t="s">
        <v>592</v>
      </c>
      <c r="D1433" s="39">
        <v>27</v>
      </c>
      <c r="E1433" s="31">
        <v>16.510000000000002</v>
      </c>
      <c r="F1433" s="94">
        <v>445.77</v>
      </c>
      <c r="G1433" s="26"/>
    </row>
    <row r="1434" spans="1:7" ht="13.8">
      <c r="A1434" s="101" t="s">
        <v>70</v>
      </c>
      <c r="B1434" s="70" t="s">
        <v>121</v>
      </c>
      <c r="C1434" s="22" t="s">
        <v>607</v>
      </c>
      <c r="D1434" s="39">
        <v>56</v>
      </c>
      <c r="E1434" s="31">
        <v>3.67</v>
      </c>
      <c r="F1434" s="94">
        <v>205.52</v>
      </c>
      <c r="G1434" s="26"/>
    </row>
    <row r="1435" spans="1:7" ht="13.8">
      <c r="A1435" s="101" t="s">
        <v>70</v>
      </c>
      <c r="B1435" s="70" t="s">
        <v>617</v>
      </c>
      <c r="C1435" s="22" t="s">
        <v>618</v>
      </c>
      <c r="D1435" s="39">
        <v>20</v>
      </c>
      <c r="E1435" s="31">
        <v>4.45</v>
      </c>
      <c r="F1435" s="94">
        <v>89</v>
      </c>
      <c r="G1435" s="26"/>
    </row>
    <row r="1436" spans="1:7" ht="13.8">
      <c r="A1436" s="101" t="s">
        <v>70</v>
      </c>
      <c r="B1436" s="48" t="s">
        <v>617</v>
      </c>
      <c r="C1436" s="22" t="s">
        <v>628</v>
      </c>
      <c r="D1436" s="39">
        <v>8</v>
      </c>
      <c r="E1436" s="31">
        <v>4.45</v>
      </c>
      <c r="F1436" s="94">
        <v>35.6</v>
      </c>
      <c r="G1436" s="26"/>
    </row>
    <row r="1437" spans="1:7" ht="13.8">
      <c r="A1437" s="101" t="s">
        <v>70</v>
      </c>
      <c r="B1437" s="48" t="s">
        <v>639</v>
      </c>
      <c r="C1437" s="22" t="s">
        <v>641</v>
      </c>
      <c r="D1437" s="39">
        <v>8</v>
      </c>
      <c r="E1437" s="31">
        <v>5.04</v>
      </c>
      <c r="F1437" s="94">
        <v>40.32</v>
      </c>
      <c r="G1437" s="26"/>
    </row>
    <row r="1438" spans="1:7" ht="13.8">
      <c r="A1438" s="101" t="s">
        <v>70</v>
      </c>
      <c r="B1438" s="48" t="s">
        <v>617</v>
      </c>
      <c r="C1438" s="22" t="s">
        <v>654</v>
      </c>
      <c r="D1438" s="39">
        <v>2</v>
      </c>
      <c r="E1438" s="31">
        <v>6.51</v>
      </c>
      <c r="F1438" s="94">
        <v>13.02</v>
      </c>
      <c r="G1438" s="26"/>
    </row>
    <row r="1439" spans="1:7" ht="13.8">
      <c r="A1439" s="101" t="s">
        <v>70</v>
      </c>
      <c r="B1439" s="48" t="s">
        <v>665</v>
      </c>
      <c r="C1439" s="22" t="s">
        <v>667</v>
      </c>
      <c r="D1439" s="39">
        <v>1</v>
      </c>
      <c r="E1439" s="31">
        <v>5.68</v>
      </c>
      <c r="F1439" s="94">
        <v>5.68</v>
      </c>
      <c r="G1439" s="26"/>
    </row>
    <row r="1440" spans="1:7" ht="13.8">
      <c r="A1440" s="101" t="s">
        <v>70</v>
      </c>
      <c r="B1440" s="48" t="s">
        <v>639</v>
      </c>
      <c r="C1440" s="22" t="s">
        <v>680</v>
      </c>
      <c r="D1440" s="39">
        <v>1</v>
      </c>
      <c r="E1440" s="31">
        <v>5.04</v>
      </c>
      <c r="F1440" s="94">
        <v>5.04</v>
      </c>
      <c r="G1440" s="26"/>
    </row>
    <row r="1441" spans="1:7" ht="13.8">
      <c r="A1441" s="101" t="s">
        <v>70</v>
      </c>
      <c r="B1441" s="48" t="s">
        <v>665</v>
      </c>
      <c r="C1441" s="22" t="s">
        <v>693</v>
      </c>
      <c r="D1441" s="39">
        <v>1</v>
      </c>
      <c r="E1441" s="31">
        <v>5.68</v>
      </c>
      <c r="F1441" s="94">
        <v>5.68</v>
      </c>
      <c r="G1441" s="26"/>
    </row>
    <row r="1442" spans="1:7" ht="13.8">
      <c r="A1442" s="101" t="s">
        <v>70</v>
      </c>
      <c r="B1442" s="48" t="s">
        <v>706</v>
      </c>
      <c r="C1442" s="22" t="s">
        <v>708</v>
      </c>
      <c r="D1442" s="39">
        <v>2</v>
      </c>
      <c r="E1442" s="31">
        <v>23.51</v>
      </c>
      <c r="F1442" s="94">
        <v>47.02</v>
      </c>
      <c r="G1442" s="26"/>
    </row>
    <row r="1443" spans="1:7" ht="13.8">
      <c r="A1443" s="101" t="s">
        <v>70</v>
      </c>
      <c r="B1443" s="48" t="s">
        <v>723</v>
      </c>
      <c r="C1443" s="22" t="s">
        <v>725</v>
      </c>
      <c r="D1443" s="39">
        <v>4</v>
      </c>
      <c r="E1443" s="31">
        <v>21.89</v>
      </c>
      <c r="F1443" s="94">
        <v>87.56</v>
      </c>
      <c r="G1443" s="26"/>
    </row>
    <row r="1444" spans="1:7" ht="13.8">
      <c r="A1444" s="101" t="s">
        <v>70</v>
      </c>
      <c r="B1444" s="48" t="s">
        <v>735</v>
      </c>
      <c r="C1444" s="22" t="s">
        <v>432</v>
      </c>
      <c r="D1444" s="39">
        <v>3</v>
      </c>
      <c r="E1444" s="31">
        <v>13.01</v>
      </c>
      <c r="F1444" s="94">
        <v>39.03</v>
      </c>
      <c r="G1444" s="26"/>
    </row>
    <row r="1445" spans="1:7" ht="13.8">
      <c r="A1445" s="101" t="s">
        <v>70</v>
      </c>
      <c r="B1445" s="48" t="s">
        <v>751</v>
      </c>
      <c r="C1445" s="22" t="s">
        <v>753</v>
      </c>
      <c r="D1445" s="39">
        <v>7</v>
      </c>
      <c r="E1445" s="31">
        <v>25.38</v>
      </c>
      <c r="F1445" s="94">
        <v>177.66</v>
      </c>
      <c r="G1445" s="26"/>
    </row>
    <row r="1446" spans="1:7" ht="13.8">
      <c r="A1446" s="101" t="s">
        <v>70</v>
      </c>
      <c r="B1446" s="48" t="s">
        <v>751</v>
      </c>
      <c r="C1446" s="22" t="s">
        <v>767</v>
      </c>
      <c r="D1446" s="39">
        <v>2</v>
      </c>
      <c r="E1446" s="31">
        <v>23.99</v>
      </c>
      <c r="F1446" s="94">
        <v>47.98</v>
      </c>
      <c r="G1446" s="26"/>
    </row>
    <row r="1447" spans="1:7" ht="13.8">
      <c r="A1447" s="101" t="s">
        <v>70</v>
      </c>
      <c r="B1447" s="48" t="s">
        <v>430</v>
      </c>
      <c r="C1447" s="22" t="s">
        <v>408</v>
      </c>
      <c r="D1447" s="39">
        <v>15</v>
      </c>
      <c r="E1447" s="31">
        <v>35.700000000000003</v>
      </c>
      <c r="F1447" s="94">
        <v>535.5</v>
      </c>
      <c r="G1447" s="26"/>
    </row>
    <row r="1448" spans="1:7" ht="13.8">
      <c r="A1448" s="101" t="s">
        <v>70</v>
      </c>
      <c r="B1448" s="48" t="s">
        <v>751</v>
      </c>
      <c r="C1448" s="22" t="s">
        <v>792</v>
      </c>
      <c r="D1448" s="39">
        <v>1</v>
      </c>
      <c r="E1448" s="31">
        <v>18.2</v>
      </c>
      <c r="F1448" s="94">
        <v>18.2</v>
      </c>
      <c r="G1448" s="26"/>
    </row>
    <row r="1449" spans="1:7" ht="13.8">
      <c r="A1449" s="101" t="s">
        <v>70</v>
      </c>
      <c r="B1449" s="48" t="s">
        <v>806</v>
      </c>
      <c r="C1449" s="22" t="s">
        <v>807</v>
      </c>
      <c r="D1449" s="39">
        <v>23</v>
      </c>
      <c r="E1449" s="31">
        <v>11.95</v>
      </c>
      <c r="F1449" s="94">
        <v>274.85000000000002</v>
      </c>
      <c r="G1449" s="26"/>
    </row>
    <row r="1450" spans="1:7" ht="13.8">
      <c r="A1450" s="101" t="s">
        <v>70</v>
      </c>
      <c r="B1450" s="48" t="s">
        <v>822</v>
      </c>
      <c r="C1450" s="22" t="s">
        <v>823</v>
      </c>
      <c r="D1450" s="39">
        <v>13</v>
      </c>
      <c r="E1450" s="31">
        <v>11.09</v>
      </c>
      <c r="F1450" s="94">
        <v>144.16999999999999</v>
      </c>
      <c r="G1450" s="26"/>
    </row>
    <row r="1451" spans="1:7" ht="13.8">
      <c r="A1451" s="101" t="s">
        <v>70</v>
      </c>
      <c r="B1451" s="48" t="s">
        <v>838</v>
      </c>
      <c r="C1451" s="22">
        <v>2585</v>
      </c>
      <c r="D1451" s="39">
        <v>12</v>
      </c>
      <c r="E1451" s="31">
        <v>11.89</v>
      </c>
      <c r="F1451" s="94">
        <v>142.68</v>
      </c>
      <c r="G1451" s="26"/>
    </row>
    <row r="1452" spans="1:7" ht="13.8">
      <c r="A1452" s="101" t="s">
        <v>70</v>
      </c>
      <c r="B1452" s="48" t="s">
        <v>852</v>
      </c>
      <c r="C1452" s="22" t="s">
        <v>854</v>
      </c>
      <c r="D1452" s="39">
        <v>6</v>
      </c>
      <c r="E1452" s="31">
        <v>11</v>
      </c>
      <c r="F1452" s="94">
        <v>66</v>
      </c>
      <c r="G1452" s="26"/>
    </row>
    <row r="1453" spans="1:7" ht="13.8">
      <c r="A1453" s="101" t="s">
        <v>70</v>
      </c>
      <c r="B1453" s="48" t="s">
        <v>806</v>
      </c>
      <c r="C1453" s="22" t="s">
        <v>868</v>
      </c>
      <c r="D1453" s="39">
        <v>4</v>
      </c>
      <c r="E1453" s="31">
        <v>7.79</v>
      </c>
      <c r="F1453" s="94">
        <v>31.16</v>
      </c>
      <c r="G1453" s="26"/>
    </row>
    <row r="1454" spans="1:7" ht="13.8">
      <c r="A1454" s="101" t="s">
        <v>70</v>
      </c>
      <c r="B1454" s="48" t="s">
        <v>880</v>
      </c>
      <c r="C1454" s="22" t="s">
        <v>881</v>
      </c>
      <c r="D1454" s="39">
        <v>6</v>
      </c>
      <c r="E1454" s="31">
        <v>6.09</v>
      </c>
      <c r="F1454" s="94">
        <v>36.54</v>
      </c>
      <c r="G1454" s="26"/>
    </row>
    <row r="1455" spans="1:7" ht="13.8">
      <c r="A1455" s="101" t="s">
        <v>70</v>
      </c>
      <c r="B1455" s="48" t="s">
        <v>852</v>
      </c>
      <c r="C1455" s="22" t="s">
        <v>894</v>
      </c>
      <c r="D1455" s="39">
        <v>3</v>
      </c>
      <c r="E1455" s="31">
        <v>6.19</v>
      </c>
      <c r="F1455" s="94">
        <v>18.57</v>
      </c>
      <c r="G1455" s="26"/>
    </row>
    <row r="1456" spans="1:7" ht="13.8">
      <c r="A1456" s="101" t="s">
        <v>70</v>
      </c>
      <c r="B1456" s="48" t="s">
        <v>852</v>
      </c>
      <c r="C1456" s="22" t="s">
        <v>904</v>
      </c>
      <c r="D1456" s="39">
        <v>2</v>
      </c>
      <c r="E1456" s="31">
        <v>8.99</v>
      </c>
      <c r="F1456" s="94">
        <v>17.98</v>
      </c>
      <c r="G1456" s="26"/>
    </row>
    <row r="1457" spans="1:7" ht="13.8">
      <c r="A1457" s="101" t="s">
        <v>70</v>
      </c>
      <c r="B1457" s="48" t="s">
        <v>917</v>
      </c>
      <c r="C1457" s="22" t="s">
        <v>918</v>
      </c>
      <c r="D1457" s="39">
        <v>51</v>
      </c>
      <c r="E1457" s="31">
        <v>9.5399999999999991</v>
      </c>
      <c r="F1457" s="94">
        <v>486.54</v>
      </c>
      <c r="G1457" s="26"/>
    </row>
    <row r="1458" spans="1:7" ht="13.8">
      <c r="A1458" s="101" t="s">
        <v>70</v>
      </c>
      <c r="B1458" s="48" t="s">
        <v>917</v>
      </c>
      <c r="C1458" s="22" t="s">
        <v>929</v>
      </c>
      <c r="D1458" s="39">
        <v>1</v>
      </c>
      <c r="E1458" s="31">
        <v>9.5399999999999991</v>
      </c>
      <c r="F1458" s="94">
        <v>9.5399999999999991</v>
      </c>
      <c r="G1458" s="26"/>
    </row>
    <row r="1459" spans="1:7" ht="13.8">
      <c r="A1459" s="101" t="s">
        <v>70</v>
      </c>
      <c r="B1459" s="48" t="s">
        <v>940</v>
      </c>
      <c r="C1459" s="22" t="s">
        <v>942</v>
      </c>
      <c r="D1459" s="39">
        <v>30</v>
      </c>
      <c r="E1459" s="31">
        <v>4</v>
      </c>
      <c r="F1459" s="94">
        <v>120</v>
      </c>
      <c r="G1459" s="26"/>
    </row>
    <row r="1460" spans="1:7" ht="13.8">
      <c r="A1460" s="101" t="s">
        <v>70</v>
      </c>
      <c r="B1460" s="48" t="s">
        <v>955</v>
      </c>
      <c r="C1460" s="22" t="s">
        <v>957</v>
      </c>
      <c r="D1460" s="39">
        <v>65</v>
      </c>
      <c r="E1460" s="31">
        <v>3.75</v>
      </c>
      <c r="F1460" s="94">
        <v>243.75</v>
      </c>
      <c r="G1460" s="26"/>
    </row>
    <row r="1461" spans="1:7" ht="13.8">
      <c r="A1461" s="101" t="s">
        <v>70</v>
      </c>
      <c r="B1461" s="48" t="s">
        <v>972</v>
      </c>
      <c r="C1461" s="22" t="s">
        <v>973</v>
      </c>
      <c r="D1461" s="39">
        <v>13</v>
      </c>
      <c r="E1461" s="31">
        <v>9.5399999999999991</v>
      </c>
      <c r="F1461" s="94">
        <v>124.02</v>
      </c>
      <c r="G1461" s="26"/>
    </row>
    <row r="1462" spans="1:7" ht="13.8">
      <c r="A1462" s="101" t="s">
        <v>70</v>
      </c>
      <c r="B1462" s="48" t="s">
        <v>986</v>
      </c>
      <c r="C1462" s="22" t="s">
        <v>988</v>
      </c>
      <c r="D1462" s="39">
        <v>5</v>
      </c>
      <c r="E1462" s="31">
        <v>2.4900000000000002</v>
      </c>
      <c r="F1462" s="94">
        <v>12.45</v>
      </c>
      <c r="G1462" s="26"/>
    </row>
    <row r="1463" spans="1:7" ht="13.8">
      <c r="A1463" s="101" t="s">
        <v>70</v>
      </c>
      <c r="B1463" s="48" t="s">
        <v>1001</v>
      </c>
      <c r="C1463" s="22" t="s">
        <v>1002</v>
      </c>
      <c r="D1463" s="39">
        <v>194</v>
      </c>
      <c r="E1463" s="31">
        <v>4.2</v>
      </c>
      <c r="F1463" s="94">
        <v>814.8</v>
      </c>
      <c r="G1463" s="26"/>
    </row>
    <row r="1464" spans="1:7" ht="13.8">
      <c r="A1464" s="101" t="s">
        <v>70</v>
      </c>
      <c r="B1464" s="48" t="s">
        <v>1015</v>
      </c>
      <c r="C1464" s="22" t="s">
        <v>1017</v>
      </c>
      <c r="D1464" s="39">
        <v>1</v>
      </c>
      <c r="E1464" s="31">
        <v>18.63</v>
      </c>
      <c r="F1464" s="94">
        <v>18.63</v>
      </c>
      <c r="G1464" s="26"/>
    </row>
    <row r="1465" spans="1:7" ht="13.8">
      <c r="A1465" s="101" t="s">
        <v>70</v>
      </c>
      <c r="B1465" s="48" t="s">
        <v>1031</v>
      </c>
      <c r="C1465" s="22" t="s">
        <v>1032</v>
      </c>
      <c r="D1465" s="39">
        <v>2</v>
      </c>
      <c r="E1465" s="105"/>
      <c r="F1465" s="94">
        <v>0</v>
      </c>
      <c r="G1465" s="26"/>
    </row>
    <row r="1466" spans="1:7" ht="13.8">
      <c r="A1466" s="101" t="s">
        <v>70</v>
      </c>
      <c r="B1466" s="48" t="s">
        <v>1048</v>
      </c>
      <c r="C1466" s="22" t="s">
        <v>1049</v>
      </c>
      <c r="D1466" s="39">
        <v>3</v>
      </c>
      <c r="E1466" s="31">
        <v>57.61</v>
      </c>
      <c r="F1466" s="94">
        <v>172.83</v>
      </c>
      <c r="G1466" s="26"/>
    </row>
    <row r="1467" spans="1:7" ht="13.8">
      <c r="A1467" s="106" t="s">
        <v>1065</v>
      </c>
      <c r="B1467" s="48" t="s">
        <v>1066</v>
      </c>
      <c r="C1467" s="48">
        <v>118993</v>
      </c>
      <c r="D1467" s="39">
        <v>59</v>
      </c>
      <c r="E1467" s="31">
        <v>15.99</v>
      </c>
      <c r="F1467" s="94">
        <v>943.41</v>
      </c>
      <c r="G1467" s="26"/>
    </row>
    <row r="1468" spans="1:7" ht="13.8">
      <c r="A1468" s="106" t="s">
        <v>1065</v>
      </c>
      <c r="B1468" s="48" t="s">
        <v>1066</v>
      </c>
      <c r="C1468" s="48">
        <v>118993</v>
      </c>
      <c r="D1468" s="39">
        <v>5</v>
      </c>
      <c r="E1468" s="31">
        <v>15.99</v>
      </c>
      <c r="F1468" s="94">
        <v>79.95</v>
      </c>
      <c r="G1468" s="26"/>
    </row>
    <row r="1469" spans="1:7" ht="13.8">
      <c r="A1469" s="106" t="s">
        <v>1065</v>
      </c>
      <c r="B1469" s="48" t="s">
        <v>1066</v>
      </c>
      <c r="C1469" s="48">
        <v>118994</v>
      </c>
      <c r="D1469" s="39">
        <v>12</v>
      </c>
      <c r="E1469" s="31">
        <v>15.99</v>
      </c>
      <c r="F1469" s="94">
        <v>191.88</v>
      </c>
      <c r="G1469" s="26"/>
    </row>
    <row r="1470" spans="1:7" ht="13.8">
      <c r="A1470" s="106" t="s">
        <v>1065</v>
      </c>
      <c r="B1470" s="48" t="s">
        <v>1066</v>
      </c>
      <c r="C1470" s="48">
        <v>119611</v>
      </c>
      <c r="D1470" s="39">
        <v>6</v>
      </c>
      <c r="E1470" s="31">
        <v>9.49</v>
      </c>
      <c r="F1470" s="94">
        <v>56.94</v>
      </c>
      <c r="G1470" s="26"/>
    </row>
    <row r="1471" spans="1:7" ht="13.8">
      <c r="A1471" s="106" t="s">
        <v>1065</v>
      </c>
      <c r="B1471" s="48" t="s">
        <v>1066</v>
      </c>
      <c r="C1471" s="48">
        <v>119620</v>
      </c>
      <c r="D1471" s="39">
        <v>7</v>
      </c>
      <c r="E1471" s="31">
        <v>9.49</v>
      </c>
      <c r="F1471" s="94">
        <v>66.430000000000007</v>
      </c>
      <c r="G1471" s="26"/>
    </row>
    <row r="1472" spans="1:7" ht="13.8">
      <c r="A1472" s="106" t="s">
        <v>1065</v>
      </c>
      <c r="B1472" s="48" t="s">
        <v>1066</v>
      </c>
      <c r="C1472" s="48">
        <v>119612</v>
      </c>
      <c r="D1472" s="39">
        <v>7</v>
      </c>
      <c r="E1472" s="31">
        <v>9.49</v>
      </c>
      <c r="F1472" s="94">
        <v>66.430000000000007</v>
      </c>
      <c r="G1472" s="26"/>
    </row>
    <row r="1473" spans="1:7" ht="13.8">
      <c r="A1473" s="106" t="s">
        <v>1065</v>
      </c>
      <c r="B1473" s="48" t="s">
        <v>1066</v>
      </c>
      <c r="C1473" s="48">
        <v>119618</v>
      </c>
      <c r="D1473" s="39">
        <v>6</v>
      </c>
      <c r="E1473" s="31">
        <v>9.49</v>
      </c>
      <c r="F1473" s="94">
        <v>56.94</v>
      </c>
      <c r="G1473" s="26"/>
    </row>
    <row r="1474" spans="1:7" ht="13.8">
      <c r="A1474" s="106" t="s">
        <v>1065</v>
      </c>
      <c r="B1474" s="48" t="s">
        <v>1066</v>
      </c>
      <c r="C1474" s="48">
        <v>119610</v>
      </c>
      <c r="D1474" s="39">
        <v>2</v>
      </c>
      <c r="E1474" s="31">
        <v>9.49</v>
      </c>
      <c r="F1474" s="94">
        <v>18.98</v>
      </c>
      <c r="G1474" s="26"/>
    </row>
    <row r="1475" spans="1:7" ht="13.8">
      <c r="A1475" s="106" t="s">
        <v>1065</v>
      </c>
      <c r="B1475" s="48" t="s">
        <v>1066</v>
      </c>
      <c r="C1475" s="48">
        <v>101313</v>
      </c>
      <c r="D1475" s="39">
        <v>17</v>
      </c>
      <c r="E1475" s="31">
        <v>9.49</v>
      </c>
      <c r="F1475" s="94">
        <v>161.33000000000001</v>
      </c>
      <c r="G1475" s="26"/>
    </row>
    <row r="1476" spans="1:7" ht="13.8">
      <c r="A1476" s="106" t="s">
        <v>1065</v>
      </c>
      <c r="B1476" s="48" t="s">
        <v>1066</v>
      </c>
      <c r="C1476" s="48">
        <v>119602</v>
      </c>
      <c r="D1476" s="39">
        <v>12</v>
      </c>
      <c r="E1476" s="31">
        <v>9.49</v>
      </c>
      <c r="F1476" s="94">
        <v>113.88</v>
      </c>
      <c r="G1476" s="26"/>
    </row>
    <row r="1477" spans="1:7" ht="13.8">
      <c r="A1477" s="106" t="s">
        <v>1065</v>
      </c>
      <c r="B1477" s="48" t="s">
        <v>1066</v>
      </c>
      <c r="C1477" s="48">
        <v>119613</v>
      </c>
      <c r="D1477" s="39">
        <v>14</v>
      </c>
      <c r="E1477" s="31">
        <v>9.49</v>
      </c>
      <c r="F1477" s="94">
        <v>132.86000000000001</v>
      </c>
      <c r="G1477" s="26"/>
    </row>
    <row r="1478" spans="1:7" ht="13.8">
      <c r="A1478" s="106" t="s">
        <v>1065</v>
      </c>
      <c r="B1478" s="48" t="s">
        <v>1066</v>
      </c>
      <c r="C1478" s="48">
        <v>119608</v>
      </c>
      <c r="D1478" s="39">
        <v>9</v>
      </c>
      <c r="E1478" s="31">
        <v>9.49</v>
      </c>
      <c r="F1478" s="94">
        <v>85.41</v>
      </c>
      <c r="G1478" s="26"/>
    </row>
    <row r="1479" spans="1:7" ht="13.8">
      <c r="A1479" s="106" t="s">
        <v>1065</v>
      </c>
      <c r="B1479" s="48" t="s">
        <v>1237</v>
      </c>
      <c r="C1479" s="48">
        <v>1.2279999999999999E-2</v>
      </c>
      <c r="D1479" s="39">
        <v>6</v>
      </c>
      <c r="E1479" s="31">
        <v>15.99</v>
      </c>
      <c r="F1479" s="94">
        <v>95.94</v>
      </c>
      <c r="G1479" s="26"/>
    </row>
    <row r="1480" spans="1:7" ht="13.8">
      <c r="A1480" s="106" t="s">
        <v>1065</v>
      </c>
      <c r="B1480" s="48" t="s">
        <v>1267</v>
      </c>
      <c r="C1480" s="48">
        <v>119717</v>
      </c>
      <c r="D1480" s="39">
        <v>1</v>
      </c>
      <c r="E1480" s="31">
        <v>14.99</v>
      </c>
      <c r="F1480" s="94">
        <v>14.99</v>
      </c>
      <c r="G1480" s="26"/>
    </row>
    <row r="1481" spans="1:7" ht="13.8">
      <c r="A1481" s="106" t="s">
        <v>1065</v>
      </c>
      <c r="B1481" s="48" t="s">
        <v>1296</v>
      </c>
      <c r="C1481" s="48">
        <v>119031</v>
      </c>
      <c r="D1481" s="39">
        <v>1</v>
      </c>
      <c r="E1481" s="31">
        <v>15.99</v>
      </c>
      <c r="F1481" s="94">
        <v>15.99</v>
      </c>
      <c r="G1481" s="26"/>
    </row>
    <row r="1482" spans="1:7" ht="13.8">
      <c r="A1482" s="106" t="s">
        <v>1065</v>
      </c>
      <c r="B1482" s="48" t="s">
        <v>1331</v>
      </c>
      <c r="C1482" s="48">
        <v>205170</v>
      </c>
      <c r="D1482" s="39">
        <v>5</v>
      </c>
      <c r="E1482" s="31">
        <v>6.21</v>
      </c>
      <c r="F1482" s="94">
        <v>31.05</v>
      </c>
      <c r="G1482" s="26"/>
    </row>
    <row r="1483" spans="1:7" ht="13.8">
      <c r="A1483" s="107" t="s">
        <v>1351</v>
      </c>
      <c r="B1483" s="48" t="s">
        <v>1353</v>
      </c>
      <c r="C1483" s="48">
        <v>119031</v>
      </c>
      <c r="D1483" s="39">
        <v>3</v>
      </c>
      <c r="E1483" s="31">
        <v>15.99</v>
      </c>
      <c r="F1483" s="94">
        <v>47.97</v>
      </c>
      <c r="G1483" s="26"/>
    </row>
    <row r="1484" spans="1:7" ht="13.8">
      <c r="A1484" s="107" t="s">
        <v>1351</v>
      </c>
      <c r="B1484" s="48" t="s">
        <v>1371</v>
      </c>
      <c r="C1484" s="48">
        <v>122001</v>
      </c>
      <c r="D1484" s="39">
        <v>9</v>
      </c>
      <c r="E1484" s="31">
        <v>7.48</v>
      </c>
      <c r="F1484" s="94">
        <v>67.319999999999993</v>
      </c>
      <c r="G1484" s="26"/>
    </row>
    <row r="1485" spans="1:7" ht="13.8">
      <c r="A1485" s="107" t="s">
        <v>1351</v>
      </c>
      <c r="B1485" s="48" t="s">
        <v>1388</v>
      </c>
      <c r="C1485" s="48">
        <v>17808</v>
      </c>
      <c r="D1485" s="39">
        <v>34</v>
      </c>
      <c r="E1485" s="31">
        <v>5.4</v>
      </c>
      <c r="F1485" s="94">
        <v>183.6</v>
      </c>
      <c r="G1485" s="26"/>
    </row>
    <row r="1486" spans="1:7" ht="13.8">
      <c r="A1486" s="107" t="s">
        <v>1351</v>
      </c>
      <c r="B1486" s="48" t="s">
        <v>1405</v>
      </c>
      <c r="C1486" s="48">
        <v>11739</v>
      </c>
      <c r="D1486" s="39">
        <v>25</v>
      </c>
      <c r="E1486" s="31">
        <v>5.69</v>
      </c>
      <c r="F1486" s="94">
        <v>142.25</v>
      </c>
      <c r="G1486" s="26"/>
    </row>
    <row r="1487" spans="1:7" ht="13.8">
      <c r="A1487" s="107" t="s">
        <v>1351</v>
      </c>
      <c r="B1487" s="48" t="s">
        <v>1416</v>
      </c>
      <c r="C1487" s="48">
        <v>101232</v>
      </c>
      <c r="D1487" s="39">
        <v>7</v>
      </c>
      <c r="E1487" s="31">
        <v>6.01</v>
      </c>
      <c r="F1487" s="94">
        <v>42.07</v>
      </c>
      <c r="G1487" s="26"/>
    </row>
    <row r="1488" spans="1:7" ht="13.8">
      <c r="A1488" s="107" t="s">
        <v>1351</v>
      </c>
      <c r="B1488" s="48" t="s">
        <v>1427</v>
      </c>
      <c r="C1488" s="48">
        <v>17812</v>
      </c>
      <c r="D1488" s="39">
        <v>6</v>
      </c>
      <c r="E1488" s="31">
        <v>1.44</v>
      </c>
      <c r="F1488" s="94">
        <v>8.64</v>
      </c>
      <c r="G1488" s="26"/>
    </row>
    <row r="1489" spans="1:7" ht="13.8">
      <c r="A1489" s="107" t="s">
        <v>1351</v>
      </c>
      <c r="B1489" s="48" t="s">
        <v>1440</v>
      </c>
      <c r="C1489" s="48">
        <v>7010</v>
      </c>
      <c r="D1489" s="39">
        <v>4</v>
      </c>
      <c r="E1489" s="31">
        <v>6.87</v>
      </c>
      <c r="F1489" s="94">
        <v>27.48</v>
      </c>
      <c r="G1489" s="26"/>
    </row>
    <row r="1490" spans="1:7" ht="13.8">
      <c r="A1490" s="107" t="s">
        <v>1351</v>
      </c>
      <c r="B1490" s="48" t="s">
        <v>1450</v>
      </c>
      <c r="C1490" s="48">
        <v>161020</v>
      </c>
      <c r="D1490" s="39">
        <v>2</v>
      </c>
      <c r="E1490" s="31">
        <v>10.9</v>
      </c>
      <c r="F1490" s="94">
        <v>21.8</v>
      </c>
      <c r="G1490" s="26"/>
    </row>
    <row r="1491" spans="1:7" ht="13.8">
      <c r="A1491" s="107" t="s">
        <v>1351</v>
      </c>
      <c r="B1491" s="48" t="s">
        <v>1440</v>
      </c>
      <c r="C1491" s="48">
        <v>388</v>
      </c>
      <c r="D1491" s="39">
        <v>14</v>
      </c>
      <c r="E1491" s="31">
        <v>6.87</v>
      </c>
      <c r="F1491" s="94">
        <v>96.18</v>
      </c>
      <c r="G1491" s="26"/>
    </row>
    <row r="1492" spans="1:7" ht="13.8">
      <c r="A1492" s="107" t="s">
        <v>1351</v>
      </c>
      <c r="B1492" s="48" t="s">
        <v>1472</v>
      </c>
      <c r="C1492" s="48">
        <v>111931</v>
      </c>
      <c r="D1492" s="39">
        <v>52</v>
      </c>
      <c r="E1492" s="31">
        <v>0.99</v>
      </c>
      <c r="F1492" s="94">
        <v>51.48</v>
      </c>
      <c r="G1492" s="26"/>
    </row>
    <row r="1493" spans="1:7" ht="13.8">
      <c r="A1493" s="107" t="s">
        <v>1351</v>
      </c>
      <c r="B1493" s="48" t="s">
        <v>1486</v>
      </c>
      <c r="C1493" s="48">
        <v>100910</v>
      </c>
      <c r="D1493" s="39">
        <v>2</v>
      </c>
      <c r="E1493" s="31">
        <v>11.05</v>
      </c>
      <c r="F1493" s="94">
        <v>22.1</v>
      </c>
      <c r="G1493" s="26"/>
    </row>
    <row r="1494" spans="1:7" ht="13.8">
      <c r="A1494" s="101" t="s">
        <v>128</v>
      </c>
      <c r="B1494" s="70" t="s">
        <v>1841</v>
      </c>
      <c r="C1494" s="35">
        <v>100105676</v>
      </c>
      <c r="D1494" s="26">
        <v>65</v>
      </c>
      <c r="E1494" s="29">
        <v>6.06</v>
      </c>
      <c r="F1494" s="102">
        <v>393.9</v>
      </c>
      <c r="G1494" s="26"/>
    </row>
    <row r="1495" spans="1:7" ht="13.8">
      <c r="A1495" s="101" t="s">
        <v>128</v>
      </c>
      <c r="B1495" s="70" t="s">
        <v>1841</v>
      </c>
      <c r="C1495" s="28">
        <v>100105676</v>
      </c>
      <c r="D1495" s="103">
        <v>10</v>
      </c>
      <c r="E1495" s="29">
        <v>6.06</v>
      </c>
      <c r="F1495" s="94">
        <v>60.6</v>
      </c>
      <c r="G1495" s="26"/>
    </row>
    <row r="1496" spans="1:7" ht="13.8">
      <c r="A1496" s="101" t="s">
        <v>128</v>
      </c>
      <c r="B1496" s="70" t="s">
        <v>1841</v>
      </c>
      <c r="C1496" s="28">
        <v>100105675</v>
      </c>
      <c r="D1496" s="103">
        <v>60</v>
      </c>
      <c r="E1496" s="29">
        <v>6.05</v>
      </c>
      <c r="F1496" s="94">
        <v>363</v>
      </c>
      <c r="G1496" s="26"/>
    </row>
    <row r="1497" spans="1:7" ht="13.8">
      <c r="A1497" s="101" t="s">
        <v>128</v>
      </c>
      <c r="B1497" s="70" t="s">
        <v>1841</v>
      </c>
      <c r="C1497" s="28">
        <v>100105675</v>
      </c>
      <c r="D1497" s="103">
        <v>35</v>
      </c>
      <c r="E1497" s="29">
        <v>6.05</v>
      </c>
      <c r="F1497" s="94">
        <v>211.75</v>
      </c>
      <c r="G1497" s="26"/>
    </row>
    <row r="1498" spans="1:7" ht="13.8">
      <c r="A1498" s="101" t="s">
        <v>128</v>
      </c>
      <c r="B1498" s="70" t="s">
        <v>1842</v>
      </c>
      <c r="C1498" s="28">
        <v>100206700</v>
      </c>
      <c r="D1498" s="103">
        <v>10</v>
      </c>
      <c r="E1498" s="29">
        <v>22.74</v>
      </c>
      <c r="F1498" s="94">
        <v>227.4</v>
      </c>
      <c r="G1498" s="26"/>
    </row>
    <row r="1499" spans="1:7" ht="13.8">
      <c r="A1499" s="101" t="s">
        <v>128</v>
      </c>
      <c r="B1499" s="70" t="s">
        <v>1843</v>
      </c>
      <c r="C1499" s="28">
        <v>100206869</v>
      </c>
      <c r="D1499" s="103">
        <v>8</v>
      </c>
      <c r="E1499" s="29">
        <v>5.58</v>
      </c>
      <c r="F1499" s="94">
        <v>44.64</v>
      </c>
      <c r="G1499" s="26"/>
    </row>
    <row r="1500" spans="1:7" ht="13.8">
      <c r="A1500" s="101" t="s">
        <v>128</v>
      </c>
      <c r="B1500" s="70" t="s">
        <v>1844</v>
      </c>
      <c r="C1500" s="28">
        <v>400126600</v>
      </c>
      <c r="D1500" s="103">
        <v>1</v>
      </c>
      <c r="E1500" s="29">
        <v>4.5599999999999996</v>
      </c>
      <c r="F1500" s="94">
        <v>4.5599999999999996</v>
      </c>
      <c r="G1500" s="26"/>
    </row>
    <row r="1501" spans="1:7" ht="13.8">
      <c r="A1501" s="101" t="s">
        <v>128</v>
      </c>
      <c r="B1501" s="70" t="s">
        <v>1712</v>
      </c>
      <c r="C1501" s="28">
        <v>100100853</v>
      </c>
      <c r="D1501" s="103">
        <v>5</v>
      </c>
      <c r="E1501" s="29">
        <v>20.69</v>
      </c>
      <c r="F1501" s="94">
        <v>103.45</v>
      </c>
      <c r="G1501" s="26"/>
    </row>
    <row r="1502" spans="1:7" ht="13.8">
      <c r="A1502" s="101" t="s">
        <v>128</v>
      </c>
      <c r="B1502" s="70" t="s">
        <v>1845</v>
      </c>
      <c r="C1502" s="28">
        <v>100106280</v>
      </c>
      <c r="D1502" s="103">
        <v>8</v>
      </c>
      <c r="E1502" s="29">
        <v>2.74</v>
      </c>
      <c r="F1502" s="94">
        <v>21.92</v>
      </c>
      <c r="G1502" s="26"/>
    </row>
    <row r="1503" spans="1:7" ht="13.8">
      <c r="A1503" s="101" t="s">
        <v>128</v>
      </c>
      <c r="B1503" s="70" t="s">
        <v>1844</v>
      </c>
      <c r="C1503" s="28">
        <v>400126331</v>
      </c>
      <c r="D1503" s="103">
        <v>3</v>
      </c>
      <c r="E1503" s="29">
        <v>6.06</v>
      </c>
      <c r="F1503" s="94">
        <v>18.18</v>
      </c>
      <c r="G1503" s="26"/>
    </row>
    <row r="1504" spans="1:7" ht="13.8">
      <c r="A1504" s="101" t="s">
        <v>128</v>
      </c>
      <c r="B1504" s="70" t="s">
        <v>1846</v>
      </c>
      <c r="C1504" s="28">
        <v>100100916</v>
      </c>
      <c r="D1504" s="103">
        <v>5</v>
      </c>
      <c r="E1504" s="29">
        <v>4.68</v>
      </c>
      <c r="F1504" s="94">
        <v>23.4</v>
      </c>
      <c r="G1504" s="26"/>
    </row>
    <row r="1505" spans="1:7" ht="13.8">
      <c r="A1505" s="101" t="s">
        <v>128</v>
      </c>
      <c r="B1505" s="70" t="s">
        <v>1712</v>
      </c>
      <c r="C1505" s="28">
        <v>100104133</v>
      </c>
      <c r="D1505" s="103">
        <v>3</v>
      </c>
      <c r="E1505" s="29">
        <v>4.75</v>
      </c>
      <c r="F1505" s="94">
        <v>14.25</v>
      </c>
      <c r="G1505" s="26"/>
    </row>
    <row r="1506" spans="1:7" ht="13.8">
      <c r="A1506" s="101" t="s">
        <v>128</v>
      </c>
      <c r="B1506" s="70" t="s">
        <v>1847</v>
      </c>
      <c r="C1506" s="28">
        <v>400163298</v>
      </c>
      <c r="D1506" s="103">
        <v>6</v>
      </c>
      <c r="E1506" s="29">
        <v>8.7100000000000009</v>
      </c>
      <c r="F1506" s="94">
        <v>52.26</v>
      </c>
      <c r="G1506" s="26"/>
    </row>
    <row r="1507" spans="1:7" ht="13.8">
      <c r="A1507" s="101" t="s">
        <v>128</v>
      </c>
      <c r="B1507" s="70" t="s">
        <v>1848</v>
      </c>
      <c r="C1507" s="28">
        <v>400180730</v>
      </c>
      <c r="D1507" s="103">
        <v>32</v>
      </c>
      <c r="E1507" s="29">
        <v>9.49</v>
      </c>
      <c r="F1507" s="94">
        <v>303.68</v>
      </c>
      <c r="G1507" s="26"/>
    </row>
    <row r="1508" spans="1:7" ht="13.8">
      <c r="A1508" s="101" t="s">
        <v>128</v>
      </c>
      <c r="B1508" s="70" t="s">
        <v>1712</v>
      </c>
      <c r="C1508" s="28">
        <v>400156832</v>
      </c>
      <c r="D1508" s="103">
        <v>5</v>
      </c>
      <c r="E1508" s="29">
        <v>8.42</v>
      </c>
      <c r="F1508" s="94">
        <v>42.1</v>
      </c>
      <c r="G1508" s="26"/>
    </row>
    <row r="1509" spans="1:7" ht="13.8">
      <c r="A1509" s="101" t="s">
        <v>128</v>
      </c>
      <c r="B1509" s="70" t="s">
        <v>1712</v>
      </c>
      <c r="C1509" s="28">
        <v>400169105</v>
      </c>
      <c r="D1509" s="103">
        <v>10</v>
      </c>
      <c r="E1509" s="29">
        <v>4.45</v>
      </c>
      <c r="F1509" s="94">
        <v>44.5</v>
      </c>
      <c r="G1509" s="26"/>
    </row>
    <row r="1510" spans="1:7" ht="13.8">
      <c r="A1510" s="101" t="s">
        <v>128</v>
      </c>
      <c r="B1510" s="70" t="s">
        <v>1712</v>
      </c>
      <c r="C1510" s="28">
        <v>400145245</v>
      </c>
      <c r="D1510" s="103">
        <v>10</v>
      </c>
      <c r="E1510" s="29">
        <v>7.9</v>
      </c>
      <c r="F1510" s="94">
        <v>79</v>
      </c>
      <c r="G1510" s="26"/>
    </row>
    <row r="1511" spans="1:7" ht="13.8">
      <c r="A1511" s="101" t="s">
        <v>128</v>
      </c>
      <c r="B1511" s="70" t="s">
        <v>1849</v>
      </c>
      <c r="C1511" s="28">
        <v>400135330</v>
      </c>
      <c r="D1511" s="103">
        <v>4</v>
      </c>
      <c r="E1511" s="29">
        <v>10.37</v>
      </c>
      <c r="F1511" s="94">
        <v>41.48</v>
      </c>
      <c r="G1511" s="26"/>
    </row>
    <row r="1512" spans="1:7" ht="13.8">
      <c r="A1512" s="101" t="s">
        <v>128</v>
      </c>
      <c r="B1512" s="70" t="s">
        <v>1850</v>
      </c>
      <c r="C1512" s="28">
        <v>400180726</v>
      </c>
      <c r="D1512" s="103">
        <v>40</v>
      </c>
      <c r="E1512" s="29">
        <v>11.22</v>
      </c>
      <c r="F1512" s="94">
        <v>448.8</v>
      </c>
      <c r="G1512" s="26"/>
    </row>
    <row r="1513" spans="1:7" ht="13.8">
      <c r="A1513" s="101" t="s">
        <v>128</v>
      </c>
      <c r="B1513" s="70" t="s">
        <v>1851</v>
      </c>
      <c r="C1513" s="28">
        <v>400059426</v>
      </c>
      <c r="D1513" s="103">
        <v>12</v>
      </c>
      <c r="E1513" s="29">
        <v>2.59</v>
      </c>
      <c r="F1513" s="94">
        <v>31.08</v>
      </c>
      <c r="G1513" s="26"/>
    </row>
    <row r="1514" spans="1:7" ht="13.8">
      <c r="A1514" s="101" t="s">
        <v>128</v>
      </c>
      <c r="B1514" s="70" t="s">
        <v>1852</v>
      </c>
      <c r="C1514" s="28">
        <v>100208945</v>
      </c>
      <c r="D1514" s="103">
        <v>14</v>
      </c>
      <c r="E1514" s="29">
        <v>9.7799999999999994</v>
      </c>
      <c r="F1514" s="94">
        <v>136.91999999999999</v>
      </c>
      <c r="G1514" s="26"/>
    </row>
    <row r="1515" spans="1:7" ht="13.8">
      <c r="A1515" s="101" t="s">
        <v>128</v>
      </c>
      <c r="B1515" s="70" t="s">
        <v>1853</v>
      </c>
      <c r="C1515" s="28">
        <v>400114718</v>
      </c>
      <c r="D1515" s="103">
        <v>26</v>
      </c>
      <c r="E1515" s="29">
        <v>1.56</v>
      </c>
      <c r="F1515" s="94">
        <v>40.56</v>
      </c>
      <c r="G1515" s="26"/>
    </row>
    <row r="1516" spans="1:7" ht="13.8">
      <c r="A1516" s="101" t="s">
        <v>128</v>
      </c>
      <c r="B1516" s="70" t="s">
        <v>1854</v>
      </c>
      <c r="C1516" s="28">
        <v>400019523</v>
      </c>
      <c r="D1516" s="103">
        <v>22</v>
      </c>
      <c r="E1516" s="29">
        <v>16.420000000000002</v>
      </c>
      <c r="F1516" s="94">
        <v>361.24</v>
      </c>
      <c r="G1516" s="26"/>
    </row>
    <row r="1517" spans="1:7" ht="13.8">
      <c r="A1517" s="101" t="s">
        <v>128</v>
      </c>
      <c r="B1517" s="70" t="s">
        <v>1855</v>
      </c>
      <c r="C1517" s="28">
        <v>100104986</v>
      </c>
      <c r="D1517" s="103">
        <v>30</v>
      </c>
      <c r="E1517" s="29">
        <v>5.3</v>
      </c>
      <c r="F1517" s="94">
        <v>159</v>
      </c>
      <c r="G1517" s="26"/>
    </row>
    <row r="1518" spans="1:7" ht="13.8">
      <c r="A1518" s="101" t="s">
        <v>128</v>
      </c>
      <c r="B1518" s="70" t="s">
        <v>1856</v>
      </c>
      <c r="C1518" s="28">
        <v>400131072</v>
      </c>
      <c r="D1518" s="103">
        <v>3</v>
      </c>
      <c r="E1518" s="29">
        <v>6.77</v>
      </c>
      <c r="F1518" s="94">
        <v>20.309999999999999</v>
      </c>
      <c r="G1518" s="26"/>
    </row>
    <row r="1519" spans="1:7" ht="13.8">
      <c r="A1519" s="101" t="s">
        <v>128</v>
      </c>
      <c r="B1519" s="70" t="s">
        <v>1841</v>
      </c>
      <c r="C1519" s="28">
        <v>400158185</v>
      </c>
      <c r="D1519" s="103">
        <v>8</v>
      </c>
      <c r="E1519" s="29">
        <v>6.4</v>
      </c>
      <c r="F1519" s="94">
        <v>51.2</v>
      </c>
      <c r="G1519" s="26"/>
    </row>
    <row r="1520" spans="1:7" ht="13.8">
      <c r="A1520" s="101" t="s">
        <v>128</v>
      </c>
      <c r="B1520" s="70" t="s">
        <v>1841</v>
      </c>
      <c r="C1520" s="28">
        <v>100100750</v>
      </c>
      <c r="D1520" s="103">
        <v>3</v>
      </c>
      <c r="E1520" s="29">
        <v>3.77</v>
      </c>
      <c r="F1520" s="94">
        <v>11.31</v>
      </c>
      <c r="G1520" s="26"/>
    </row>
    <row r="1521" spans="1:7" ht="13.8">
      <c r="A1521" s="101" t="s">
        <v>128</v>
      </c>
      <c r="B1521" s="70" t="s">
        <v>1857</v>
      </c>
      <c r="C1521" s="28">
        <v>100102651</v>
      </c>
      <c r="D1521" s="104">
        <v>4</v>
      </c>
      <c r="E1521" s="29">
        <v>3.77</v>
      </c>
      <c r="F1521" s="94">
        <v>15.08</v>
      </c>
      <c r="G1521" s="26"/>
    </row>
    <row r="1522" spans="1:7" ht="13.8">
      <c r="A1522" s="101" t="s">
        <v>128</v>
      </c>
      <c r="B1522" s="70" t="s">
        <v>1858</v>
      </c>
      <c r="C1522" s="28">
        <v>100102923</v>
      </c>
      <c r="D1522" s="103">
        <v>2</v>
      </c>
      <c r="E1522" s="29">
        <v>4.07</v>
      </c>
      <c r="F1522" s="94">
        <v>8.14</v>
      </c>
      <c r="G1522" s="26"/>
    </row>
    <row r="1523" spans="1:7" ht="13.8">
      <c r="A1523" s="101" t="s">
        <v>128</v>
      </c>
      <c r="B1523" s="70" t="s">
        <v>1859</v>
      </c>
      <c r="C1523" s="22">
        <v>100168353</v>
      </c>
      <c r="D1523" s="39">
        <v>5</v>
      </c>
      <c r="E1523" s="105"/>
      <c r="F1523" s="94">
        <v>0</v>
      </c>
      <c r="G1523" s="26"/>
    </row>
    <row r="1524" spans="1:7" ht="13.8">
      <c r="A1524" s="101" t="s">
        <v>128</v>
      </c>
      <c r="B1524" s="27" t="s">
        <v>1860</v>
      </c>
      <c r="C1524" s="22">
        <v>100101876</v>
      </c>
      <c r="D1524" s="39">
        <v>12</v>
      </c>
      <c r="E1524" s="31">
        <v>5.32</v>
      </c>
      <c r="F1524" s="94">
        <v>63.84</v>
      </c>
      <c r="G1524" s="26"/>
    </row>
    <row r="1525" spans="1:7" ht="13.8">
      <c r="A1525" s="101" t="s">
        <v>128</v>
      </c>
      <c r="B1525" s="27" t="s">
        <v>1861</v>
      </c>
      <c r="C1525" s="22">
        <v>400139961</v>
      </c>
      <c r="D1525" s="39">
        <v>8</v>
      </c>
      <c r="E1525" s="105"/>
      <c r="F1525" s="94">
        <v>0</v>
      </c>
      <c r="G1525" s="26"/>
    </row>
    <row r="1526" spans="1:7" ht="13.8">
      <c r="A1526" s="101" t="s">
        <v>128</v>
      </c>
      <c r="B1526" s="27" t="s">
        <v>1655</v>
      </c>
      <c r="C1526" s="22">
        <v>100103050</v>
      </c>
      <c r="D1526" s="39">
        <v>5</v>
      </c>
      <c r="E1526" s="31">
        <v>8.48</v>
      </c>
      <c r="F1526" s="94">
        <v>42.4</v>
      </c>
      <c r="G1526" s="26"/>
    </row>
    <row r="1527" spans="1:7" ht="13.8">
      <c r="A1527" s="101" t="s">
        <v>128</v>
      </c>
      <c r="B1527" s="27" t="s">
        <v>1841</v>
      </c>
      <c r="C1527" s="22">
        <v>100105676</v>
      </c>
      <c r="D1527" s="39">
        <v>4</v>
      </c>
      <c r="E1527" s="31">
        <v>6.06</v>
      </c>
      <c r="F1527" s="94">
        <v>24.24</v>
      </c>
      <c r="G1527" s="26"/>
    </row>
    <row r="1528" spans="1:7" ht="13.8">
      <c r="A1528" s="101" t="s">
        <v>128</v>
      </c>
      <c r="B1528" s="27" t="s">
        <v>1862</v>
      </c>
      <c r="C1528" s="22">
        <v>400084909</v>
      </c>
      <c r="D1528" s="39">
        <v>20</v>
      </c>
      <c r="E1528" s="31">
        <v>4.3499999999999996</v>
      </c>
      <c r="F1528" s="94">
        <v>87</v>
      </c>
      <c r="G1528" s="26"/>
    </row>
    <row r="1529" spans="1:7" ht="13.8">
      <c r="A1529" s="101" t="s">
        <v>128</v>
      </c>
      <c r="B1529" s="27" t="s">
        <v>1863</v>
      </c>
      <c r="C1529" s="33">
        <v>100204983</v>
      </c>
      <c r="D1529" s="75">
        <v>28</v>
      </c>
      <c r="E1529" s="34">
        <v>4.38</v>
      </c>
      <c r="F1529" s="94">
        <v>122.64</v>
      </c>
      <c r="G1529" s="26"/>
    </row>
    <row r="1530" spans="1:7" ht="13.8">
      <c r="A1530" s="101" t="s">
        <v>128</v>
      </c>
      <c r="B1530" s="27" t="s">
        <v>1863</v>
      </c>
      <c r="C1530" s="95">
        <v>100204565</v>
      </c>
      <c r="D1530" s="39">
        <v>1</v>
      </c>
      <c r="E1530" s="31">
        <v>4.38</v>
      </c>
      <c r="F1530" s="94">
        <v>4.38</v>
      </c>
      <c r="G1530" s="26"/>
    </row>
    <row r="1531" spans="1:7" ht="13.8">
      <c r="A1531" s="101" t="s">
        <v>128</v>
      </c>
      <c r="B1531" s="27" t="s">
        <v>1864</v>
      </c>
      <c r="C1531" s="22">
        <v>400168354</v>
      </c>
      <c r="D1531" s="39">
        <v>1</v>
      </c>
      <c r="E1531" s="105"/>
      <c r="F1531" s="94">
        <v>0</v>
      </c>
      <c r="G1531" s="26"/>
    </row>
    <row r="1532" spans="1:7" ht="13.8">
      <c r="A1532" s="101" t="s">
        <v>128</v>
      </c>
      <c r="B1532" s="48" t="s">
        <v>1865</v>
      </c>
      <c r="C1532" s="22">
        <v>400152310</v>
      </c>
      <c r="D1532" s="39">
        <v>6</v>
      </c>
      <c r="E1532" s="105"/>
      <c r="F1532" s="94">
        <v>0</v>
      </c>
      <c r="G1532" s="26"/>
    </row>
    <row r="1533" spans="1:7" ht="13.8">
      <c r="A1533" s="101" t="s">
        <v>128</v>
      </c>
      <c r="B1533" s="70" t="s">
        <v>1866</v>
      </c>
      <c r="C1533" s="22">
        <v>100901799</v>
      </c>
      <c r="D1533" s="39">
        <v>1</v>
      </c>
      <c r="E1533" s="105"/>
      <c r="F1533" s="94">
        <v>0</v>
      </c>
      <c r="G1533" s="26"/>
    </row>
    <row r="1534" spans="1:7" ht="13.8">
      <c r="A1534" s="101" t="s">
        <v>128</v>
      </c>
      <c r="B1534" s="70" t="s">
        <v>1867</v>
      </c>
      <c r="C1534" s="22">
        <v>400008903</v>
      </c>
      <c r="D1534" s="39">
        <v>36</v>
      </c>
      <c r="E1534" s="31">
        <v>9.07</v>
      </c>
      <c r="F1534" s="94">
        <v>326.52</v>
      </c>
      <c r="G1534" s="26"/>
    </row>
    <row r="1535" spans="1:7" ht="13.8">
      <c r="A1535" s="101" t="s">
        <v>128</v>
      </c>
      <c r="B1535" s="48" t="s">
        <v>1712</v>
      </c>
      <c r="C1535" s="22">
        <v>400168566</v>
      </c>
      <c r="D1535" s="39">
        <v>40</v>
      </c>
      <c r="E1535" s="105">
        <v>1.8</v>
      </c>
      <c r="F1535" s="94">
        <v>72</v>
      </c>
      <c r="G1535" s="26"/>
    </row>
    <row r="1536" spans="1:7" ht="13.8">
      <c r="A1536" s="101" t="s">
        <v>128</v>
      </c>
      <c r="B1536" s="48" t="s">
        <v>1868</v>
      </c>
      <c r="C1536" s="22">
        <v>400170798</v>
      </c>
      <c r="D1536" s="39">
        <v>7</v>
      </c>
      <c r="E1536" s="105">
        <v>13.5</v>
      </c>
      <c r="F1536" s="94">
        <v>94.5</v>
      </c>
      <c r="G1536" s="26"/>
    </row>
    <row r="1537" spans="1:7" ht="13.8">
      <c r="A1537" s="101" t="s">
        <v>128</v>
      </c>
      <c r="B1537" s="48" t="s">
        <v>1869</v>
      </c>
      <c r="C1537" s="22">
        <v>100209000</v>
      </c>
      <c r="D1537" s="39">
        <v>8</v>
      </c>
      <c r="E1537" s="105">
        <v>13.1</v>
      </c>
      <c r="F1537" s="94">
        <v>104.8</v>
      </c>
      <c r="G1537" s="26"/>
    </row>
    <row r="1538" spans="1:7" ht="13.8">
      <c r="A1538" s="101" t="s">
        <v>128</v>
      </c>
      <c r="B1538" s="48" t="s">
        <v>1870</v>
      </c>
      <c r="C1538" s="22">
        <v>400135330</v>
      </c>
      <c r="D1538" s="39">
        <v>3</v>
      </c>
      <c r="E1538" s="105">
        <v>10.37</v>
      </c>
      <c r="F1538" s="94">
        <v>31.11</v>
      </c>
      <c r="G1538" s="26"/>
    </row>
    <row r="1539" spans="1:7" ht="13.8">
      <c r="A1539" s="101" t="s">
        <v>128</v>
      </c>
      <c r="B1539" s="48" t="s">
        <v>1871</v>
      </c>
      <c r="C1539" s="22">
        <v>400006520</v>
      </c>
      <c r="D1539" s="39">
        <v>20</v>
      </c>
      <c r="E1539" s="105"/>
      <c r="F1539" s="94">
        <v>0</v>
      </c>
      <c r="G1539" s="26"/>
    </row>
    <row r="1540" spans="1:7" ht="13.8">
      <c r="A1540" s="101" t="s">
        <v>128</v>
      </c>
      <c r="B1540" s="48" t="s">
        <v>1872</v>
      </c>
      <c r="C1540" s="22">
        <v>100206045</v>
      </c>
      <c r="D1540" s="39">
        <v>21</v>
      </c>
      <c r="E1540" s="105">
        <v>4.42</v>
      </c>
      <c r="F1540" s="94">
        <v>92.82</v>
      </c>
      <c r="G1540" s="26"/>
    </row>
    <row r="1541" spans="1:7" ht="13.8">
      <c r="A1541" s="101" t="s">
        <v>128</v>
      </c>
      <c r="B1541" s="48" t="s">
        <v>1873</v>
      </c>
      <c r="C1541" s="22">
        <v>100206187</v>
      </c>
      <c r="D1541" s="39">
        <v>19</v>
      </c>
      <c r="E1541" s="105">
        <v>6.29</v>
      </c>
      <c r="F1541" s="94">
        <v>119.51</v>
      </c>
      <c r="G1541" s="26"/>
    </row>
    <row r="1542" spans="1:7" ht="13.8">
      <c r="A1542" s="101" t="s">
        <v>128</v>
      </c>
      <c r="B1542" s="48" t="s">
        <v>1874</v>
      </c>
      <c r="C1542" s="22">
        <v>100201189</v>
      </c>
      <c r="D1542" s="39">
        <v>21</v>
      </c>
      <c r="E1542" s="105">
        <v>3.31</v>
      </c>
      <c r="F1542" s="94">
        <v>69.510000000000005</v>
      </c>
      <c r="G1542" s="26"/>
    </row>
    <row r="1543" spans="1:7" ht="13.8">
      <c r="A1543" s="101" t="s">
        <v>128</v>
      </c>
      <c r="B1543" s="48" t="s">
        <v>1874</v>
      </c>
      <c r="C1543" s="22">
        <v>100200557</v>
      </c>
      <c r="D1543" s="39">
        <v>12</v>
      </c>
      <c r="E1543" s="105">
        <v>3.4</v>
      </c>
      <c r="F1543" s="94">
        <v>40.799999999999997</v>
      </c>
      <c r="G1543" s="26"/>
    </row>
    <row r="1544" spans="1:7" ht="13.8">
      <c r="A1544" s="101" t="s">
        <v>128</v>
      </c>
      <c r="B1544" s="48" t="s">
        <v>1875</v>
      </c>
      <c r="C1544" s="22">
        <v>400162634</v>
      </c>
      <c r="D1544" s="39">
        <v>41</v>
      </c>
      <c r="E1544" s="105">
        <v>9.7100000000000009</v>
      </c>
      <c r="F1544" s="94">
        <v>398.11</v>
      </c>
      <c r="G1544" s="26"/>
    </row>
    <row r="1545" spans="1:7" ht="13.8">
      <c r="A1545" s="101" t="s">
        <v>128</v>
      </c>
      <c r="B1545" s="48" t="s">
        <v>1876</v>
      </c>
      <c r="C1545" s="22">
        <v>100200142</v>
      </c>
      <c r="D1545" s="39">
        <v>1</v>
      </c>
      <c r="E1545" s="105">
        <v>6.83</v>
      </c>
      <c r="F1545" s="94">
        <v>6.83</v>
      </c>
      <c r="G1545" s="26"/>
    </row>
    <row r="1546" spans="1:7" ht="13.8">
      <c r="A1546" s="101" t="s">
        <v>128</v>
      </c>
      <c r="B1546" s="48" t="s">
        <v>1844</v>
      </c>
      <c r="C1546" s="22">
        <v>100200553</v>
      </c>
      <c r="D1546" s="39">
        <v>1</v>
      </c>
      <c r="E1546" s="105">
        <v>5.71</v>
      </c>
      <c r="F1546" s="94">
        <v>5.71</v>
      </c>
      <c r="G1546" s="26"/>
    </row>
    <row r="1547" spans="1:7" ht="13.8">
      <c r="A1547" s="101" t="s">
        <v>128</v>
      </c>
      <c r="B1547" s="48" t="s">
        <v>1877</v>
      </c>
      <c r="C1547" s="22">
        <v>400130896</v>
      </c>
      <c r="D1547" s="39">
        <v>4</v>
      </c>
      <c r="E1547" s="105">
        <v>11.08</v>
      </c>
      <c r="F1547" s="94">
        <v>44.32</v>
      </c>
      <c r="G1547" s="26"/>
    </row>
    <row r="1548" spans="1:7" ht="13.8">
      <c r="A1548" s="101" t="s">
        <v>128</v>
      </c>
      <c r="B1548" s="48" t="s">
        <v>1867</v>
      </c>
      <c r="C1548" s="22" t="s">
        <v>1878</v>
      </c>
      <c r="D1548" s="39">
        <v>24</v>
      </c>
      <c r="E1548" s="105">
        <v>13.19</v>
      </c>
      <c r="F1548" s="94">
        <v>316.56</v>
      </c>
      <c r="G1548" s="26"/>
    </row>
    <row r="1549" spans="1:7" ht="13.8">
      <c r="A1549" s="101" t="s">
        <v>128</v>
      </c>
      <c r="B1549" s="48" t="s">
        <v>1879</v>
      </c>
      <c r="C1549" s="22">
        <v>400186600</v>
      </c>
      <c r="D1549" s="39">
        <v>10</v>
      </c>
      <c r="E1549" s="105">
        <v>4.49</v>
      </c>
      <c r="F1549" s="94">
        <v>44.9</v>
      </c>
      <c r="G1549" s="26"/>
    </row>
    <row r="1550" spans="1:7" ht="13.8">
      <c r="A1550" s="101" t="s">
        <v>128</v>
      </c>
      <c r="B1550" s="48" t="s">
        <v>1880</v>
      </c>
      <c r="C1550" s="22">
        <v>400082883</v>
      </c>
      <c r="D1550" s="39">
        <v>11</v>
      </c>
      <c r="E1550" s="105">
        <v>6.99</v>
      </c>
      <c r="F1550" s="94">
        <v>76.89</v>
      </c>
      <c r="G1550" s="26"/>
    </row>
    <row r="1551" spans="1:7" ht="13.8">
      <c r="A1551" s="101" t="s">
        <v>128</v>
      </c>
      <c r="B1551" s="48" t="s">
        <v>1881</v>
      </c>
      <c r="C1551" s="22">
        <v>100209000</v>
      </c>
      <c r="D1551" s="39">
        <v>3</v>
      </c>
      <c r="E1551" s="105">
        <v>13.1</v>
      </c>
      <c r="F1551" s="94">
        <v>39.299999999999997</v>
      </c>
      <c r="G1551" s="26"/>
    </row>
    <row r="1552" spans="1:7" ht="13.8">
      <c r="A1552" s="101" t="s">
        <v>128</v>
      </c>
      <c r="B1552" s="48" t="s">
        <v>1882</v>
      </c>
      <c r="C1552" s="22">
        <v>400170849</v>
      </c>
      <c r="D1552" s="39">
        <v>18</v>
      </c>
      <c r="E1552" s="105">
        <v>2.8</v>
      </c>
      <c r="F1552" s="94">
        <v>50.4</v>
      </c>
      <c r="G1552" s="26"/>
    </row>
    <row r="1553" spans="1:7" ht="13.8">
      <c r="A1553" s="101" t="s">
        <v>128</v>
      </c>
      <c r="B1553" s="48" t="s">
        <v>1876</v>
      </c>
      <c r="C1553" s="22">
        <v>400094580</v>
      </c>
      <c r="D1553" s="39">
        <v>1</v>
      </c>
      <c r="E1553" s="105">
        <v>4.08</v>
      </c>
      <c r="F1553" s="94">
        <v>4.08</v>
      </c>
      <c r="G1553" s="26"/>
    </row>
    <row r="1554" spans="1:7" ht="13.8">
      <c r="A1554" s="101" t="s">
        <v>128</v>
      </c>
      <c r="B1554" s="48" t="s">
        <v>1883</v>
      </c>
      <c r="C1554" s="22">
        <v>400036248</v>
      </c>
      <c r="D1554" s="39">
        <v>6</v>
      </c>
      <c r="E1554" s="105">
        <v>6.46</v>
      </c>
      <c r="F1554" s="94">
        <v>38.76</v>
      </c>
      <c r="G1554" s="26"/>
    </row>
    <row r="1555" spans="1:7" ht="13.8">
      <c r="A1555" s="101" t="s">
        <v>128</v>
      </c>
      <c r="B1555" s="48" t="s">
        <v>1884</v>
      </c>
      <c r="C1555" s="22">
        <v>100207196</v>
      </c>
      <c r="D1555" s="39">
        <v>8</v>
      </c>
      <c r="E1555" s="105">
        <v>2.57</v>
      </c>
      <c r="F1555" s="94">
        <v>20.56</v>
      </c>
      <c r="G1555" s="26"/>
    </row>
    <row r="1556" spans="1:7" ht="13.8">
      <c r="A1556" s="101" t="s">
        <v>128</v>
      </c>
      <c r="B1556" s="48" t="s">
        <v>1885</v>
      </c>
      <c r="C1556" s="22">
        <v>400114351</v>
      </c>
      <c r="D1556" s="39">
        <v>5</v>
      </c>
      <c r="E1556" s="105">
        <v>0.91</v>
      </c>
      <c r="F1556" s="94">
        <v>4.55</v>
      </c>
      <c r="G1556" s="26"/>
    </row>
    <row r="1557" spans="1:7" ht="13.8">
      <c r="A1557" s="101" t="s">
        <v>128</v>
      </c>
      <c r="B1557" s="48" t="s">
        <v>1886</v>
      </c>
      <c r="C1557" s="22">
        <v>100206371</v>
      </c>
      <c r="D1557" s="39">
        <v>10</v>
      </c>
      <c r="E1557" s="105">
        <v>38.99</v>
      </c>
      <c r="F1557" s="94">
        <v>389.9</v>
      </c>
      <c r="G1557" s="26"/>
    </row>
    <row r="1558" spans="1:7" ht="13.8">
      <c r="A1558" s="101" t="s">
        <v>128</v>
      </c>
      <c r="B1558" s="48" t="s">
        <v>1868</v>
      </c>
      <c r="C1558" s="22">
        <v>100206187</v>
      </c>
      <c r="D1558" s="39">
        <v>2</v>
      </c>
      <c r="E1558" s="105">
        <v>6.29</v>
      </c>
      <c r="F1558" s="94">
        <v>12.58</v>
      </c>
      <c r="G1558" s="26"/>
    </row>
    <row r="1559" spans="1:7" ht="13.8">
      <c r="A1559" s="101" t="s">
        <v>128</v>
      </c>
      <c r="B1559" s="48" t="s">
        <v>1868</v>
      </c>
      <c r="C1559" s="22">
        <v>100206045</v>
      </c>
      <c r="D1559" s="39">
        <v>8</v>
      </c>
      <c r="E1559" s="105">
        <v>4.42</v>
      </c>
      <c r="F1559" s="94">
        <v>35.36</v>
      </c>
      <c r="G1559" s="26"/>
    </row>
    <row r="1560" spans="1:7" ht="13.8">
      <c r="A1560" s="101" t="s">
        <v>128</v>
      </c>
      <c r="B1560" s="48" t="s">
        <v>1852</v>
      </c>
      <c r="C1560" s="22">
        <v>100201130</v>
      </c>
      <c r="D1560" s="39">
        <v>35</v>
      </c>
      <c r="E1560" s="105">
        <v>2.2599999999999998</v>
      </c>
      <c r="F1560" s="94">
        <v>79.099999999999994</v>
      </c>
      <c r="G1560" s="26"/>
    </row>
    <row r="1561" spans="1:7" ht="13.8">
      <c r="A1561" s="101" t="s">
        <v>128</v>
      </c>
      <c r="B1561" s="48" t="s">
        <v>1887</v>
      </c>
      <c r="C1561" s="22">
        <v>100200689</v>
      </c>
      <c r="D1561" s="39">
        <v>38</v>
      </c>
      <c r="E1561" s="105">
        <v>1.31</v>
      </c>
      <c r="F1561" s="94">
        <v>49.78</v>
      </c>
      <c r="G1561" s="26"/>
    </row>
    <row r="1562" spans="1:7" ht="13.8">
      <c r="A1562" s="101" t="s">
        <v>128</v>
      </c>
      <c r="B1562" s="48" t="s">
        <v>1887</v>
      </c>
      <c r="C1562" s="22">
        <v>400114313</v>
      </c>
      <c r="D1562" s="39">
        <v>5</v>
      </c>
      <c r="E1562" s="105">
        <v>1.45</v>
      </c>
      <c r="F1562" s="94">
        <v>7.25</v>
      </c>
      <c r="G1562" s="26"/>
    </row>
    <row r="1563" spans="1:7" ht="13.8">
      <c r="A1563" s="101" t="s">
        <v>128</v>
      </c>
      <c r="B1563" s="48" t="s">
        <v>1888</v>
      </c>
      <c r="C1563" s="22">
        <v>100207245</v>
      </c>
      <c r="D1563" s="39">
        <v>2</v>
      </c>
      <c r="E1563" s="105">
        <v>8.5399999999999991</v>
      </c>
      <c r="F1563" s="94">
        <v>17.079999999999998</v>
      </c>
      <c r="G1563" s="26"/>
    </row>
    <row r="1564" spans="1:7" ht="13.8">
      <c r="A1564" s="108" t="s">
        <v>1889</v>
      </c>
      <c r="B1564" s="70" t="s">
        <v>1843</v>
      </c>
      <c r="C1564" s="35">
        <v>901695</v>
      </c>
      <c r="D1564" s="26">
        <v>162</v>
      </c>
      <c r="E1564" s="29">
        <v>14.51</v>
      </c>
      <c r="F1564" s="29">
        <v>2350.62</v>
      </c>
      <c r="G1564" s="26"/>
    </row>
    <row r="1565" spans="1:7" ht="13.8">
      <c r="A1565" s="108" t="s">
        <v>1889</v>
      </c>
      <c r="B1565" s="70" t="s">
        <v>1890</v>
      </c>
      <c r="C1565" s="28">
        <v>900352</v>
      </c>
      <c r="D1565" s="103">
        <v>1</v>
      </c>
      <c r="E1565" s="29">
        <v>73.319999999999993</v>
      </c>
      <c r="F1565" s="29">
        <v>73.319999999999993</v>
      </c>
      <c r="G1565" s="26"/>
    </row>
    <row r="1566" spans="1:7" ht="13.8">
      <c r="A1566" s="108" t="s">
        <v>1889</v>
      </c>
      <c r="B1566" s="70" t="s">
        <v>1066</v>
      </c>
      <c r="C1566" s="28">
        <v>900350</v>
      </c>
      <c r="D1566" s="103">
        <v>1</v>
      </c>
      <c r="E1566" s="29">
        <v>15</v>
      </c>
      <c r="F1566" s="29">
        <v>15</v>
      </c>
      <c r="G1566" s="26"/>
    </row>
    <row r="1567" spans="1:7" ht="13.8">
      <c r="A1567" s="108" t="s">
        <v>1889</v>
      </c>
      <c r="B1567" s="70" t="s">
        <v>1891</v>
      </c>
      <c r="C1567" s="28">
        <v>900337</v>
      </c>
      <c r="D1567" s="103">
        <v>3</v>
      </c>
      <c r="E1567" s="29">
        <v>21.85</v>
      </c>
      <c r="F1567" s="29">
        <v>65.55</v>
      </c>
      <c r="G1567" s="26"/>
    </row>
    <row r="1568" spans="1:7" ht="13.8">
      <c r="A1568" s="108" t="s">
        <v>1889</v>
      </c>
      <c r="B1568" s="70" t="s">
        <v>1066</v>
      </c>
      <c r="C1568" s="28">
        <v>900343</v>
      </c>
      <c r="D1568" s="103">
        <v>8</v>
      </c>
      <c r="E1568" s="29">
        <v>23</v>
      </c>
      <c r="F1568" s="29">
        <v>184</v>
      </c>
      <c r="G1568" s="26"/>
    </row>
    <row r="1569" spans="1:7" ht="13.8">
      <c r="A1569" s="108" t="s">
        <v>1889</v>
      </c>
      <c r="B1569" s="70" t="s">
        <v>1066</v>
      </c>
      <c r="C1569" s="28">
        <v>900334</v>
      </c>
      <c r="D1569" s="103">
        <v>3</v>
      </c>
      <c r="E1569" s="29">
        <v>17.899999999999999</v>
      </c>
      <c r="F1569" s="29">
        <v>53.7</v>
      </c>
      <c r="G1569" s="26"/>
    </row>
    <row r="1570" spans="1:7" ht="13.8">
      <c r="A1570" s="108" t="s">
        <v>1889</v>
      </c>
      <c r="B1570" s="70" t="s">
        <v>1066</v>
      </c>
      <c r="C1570" s="28">
        <v>900326</v>
      </c>
      <c r="D1570" s="103">
        <v>19</v>
      </c>
      <c r="E1570" s="29">
        <v>14</v>
      </c>
      <c r="F1570" s="29">
        <v>266</v>
      </c>
      <c r="G1570" s="26"/>
    </row>
    <row r="1571" spans="1:7" ht="13.8">
      <c r="A1571" s="108" t="s">
        <v>1889</v>
      </c>
      <c r="B1571" s="70" t="s">
        <v>1892</v>
      </c>
      <c r="C1571" s="28">
        <v>900344</v>
      </c>
      <c r="D1571" s="103">
        <v>23</v>
      </c>
      <c r="E1571" s="29">
        <v>14</v>
      </c>
      <c r="F1571" s="29">
        <v>322</v>
      </c>
      <c r="G1571" s="26"/>
    </row>
    <row r="1572" spans="1:7" ht="13.8">
      <c r="A1572" s="108" t="s">
        <v>1889</v>
      </c>
      <c r="B1572" s="70" t="s">
        <v>1893</v>
      </c>
      <c r="C1572" s="28">
        <v>900330</v>
      </c>
      <c r="D1572" s="103">
        <v>8</v>
      </c>
      <c r="E1572" s="29">
        <v>12</v>
      </c>
      <c r="F1572" s="29">
        <v>96</v>
      </c>
      <c r="G1572" s="26"/>
    </row>
    <row r="1573" spans="1:7" ht="13.8">
      <c r="A1573" s="108" t="s">
        <v>1889</v>
      </c>
      <c r="B1573" s="70" t="s">
        <v>1894</v>
      </c>
      <c r="C1573" s="28">
        <v>900331</v>
      </c>
      <c r="D1573" s="103">
        <v>6</v>
      </c>
      <c r="E1573" s="29">
        <v>12</v>
      </c>
      <c r="F1573" s="29">
        <v>72</v>
      </c>
      <c r="G1573" s="26"/>
    </row>
    <row r="1574" spans="1:7" ht="13.8">
      <c r="A1574" s="108" t="s">
        <v>1889</v>
      </c>
      <c r="B1574" s="70" t="s">
        <v>1864</v>
      </c>
      <c r="C1574" s="28">
        <v>906023</v>
      </c>
      <c r="D1574" s="103">
        <v>2</v>
      </c>
      <c r="E1574" s="31">
        <v>3</v>
      </c>
      <c r="F1574" s="29">
        <f t="shared" ref="F1574:F1611" si="5">E1574*D1574</f>
        <v>6</v>
      </c>
      <c r="G1574" s="26"/>
    </row>
    <row r="1575" spans="1:7" ht="13.8">
      <c r="A1575" s="108" t="s">
        <v>1889</v>
      </c>
      <c r="B1575" s="70" t="s">
        <v>1864</v>
      </c>
      <c r="C1575" s="28">
        <v>906023</v>
      </c>
      <c r="D1575" s="103">
        <v>13</v>
      </c>
      <c r="E1575" s="31">
        <v>3</v>
      </c>
      <c r="F1575" s="29">
        <f t="shared" si="5"/>
        <v>39</v>
      </c>
      <c r="G1575" s="26"/>
    </row>
    <row r="1576" spans="1:7" ht="13.8">
      <c r="A1576" s="108" t="s">
        <v>1889</v>
      </c>
      <c r="B1576" s="70" t="s">
        <v>1895</v>
      </c>
      <c r="C1576" s="28"/>
      <c r="D1576" s="103">
        <v>28</v>
      </c>
      <c r="E1576" s="31">
        <v>12</v>
      </c>
      <c r="F1576" s="29">
        <f t="shared" si="5"/>
        <v>336</v>
      </c>
      <c r="G1576" s="26"/>
    </row>
    <row r="1577" spans="1:7" ht="13.8">
      <c r="A1577" s="108" t="s">
        <v>1889</v>
      </c>
      <c r="B1577" s="70" t="s">
        <v>1852</v>
      </c>
      <c r="C1577" s="28">
        <v>528956</v>
      </c>
      <c r="D1577" s="103">
        <v>20</v>
      </c>
      <c r="E1577" s="31">
        <v>7</v>
      </c>
      <c r="F1577" s="29">
        <f t="shared" si="5"/>
        <v>140</v>
      </c>
      <c r="G1577" s="26"/>
    </row>
    <row r="1578" spans="1:7" ht="13.8">
      <c r="A1578" s="108" t="s">
        <v>1889</v>
      </c>
      <c r="B1578" s="70" t="s">
        <v>1887</v>
      </c>
      <c r="C1578" s="28">
        <v>3553231751182</v>
      </c>
      <c r="D1578" s="103">
        <v>9</v>
      </c>
      <c r="E1578" s="31">
        <v>7</v>
      </c>
      <c r="F1578" s="29">
        <f t="shared" si="5"/>
        <v>63</v>
      </c>
      <c r="G1578" s="26"/>
    </row>
    <row r="1579" spans="1:7" ht="13.8">
      <c r="A1579" s="108" t="s">
        <v>1889</v>
      </c>
      <c r="B1579" s="70" t="s">
        <v>1896</v>
      </c>
      <c r="C1579" s="28">
        <v>529196</v>
      </c>
      <c r="D1579" s="103">
        <v>3</v>
      </c>
      <c r="E1579" s="31">
        <v>4.5</v>
      </c>
      <c r="F1579" s="29">
        <f t="shared" si="5"/>
        <v>13.5</v>
      </c>
      <c r="G1579" s="26"/>
    </row>
    <row r="1580" spans="1:7" ht="13.8">
      <c r="A1580" s="101" t="s">
        <v>1897</v>
      </c>
      <c r="B1580" s="70" t="s">
        <v>1881</v>
      </c>
      <c r="C1580" s="28">
        <v>994947</v>
      </c>
      <c r="D1580" s="103">
        <v>13</v>
      </c>
      <c r="E1580" s="31">
        <v>12</v>
      </c>
      <c r="F1580" s="29">
        <f t="shared" si="5"/>
        <v>156</v>
      </c>
      <c r="G1580" s="26"/>
    </row>
    <row r="1581" spans="1:7" ht="13.8">
      <c r="A1581" s="101" t="s">
        <v>1897</v>
      </c>
      <c r="B1581" s="70" t="s">
        <v>1881</v>
      </c>
      <c r="C1581" s="28">
        <v>495731</v>
      </c>
      <c r="D1581" s="103">
        <v>14</v>
      </c>
      <c r="E1581" s="31">
        <v>12</v>
      </c>
      <c r="F1581" s="29">
        <f t="shared" si="5"/>
        <v>168</v>
      </c>
      <c r="G1581" s="26"/>
    </row>
    <row r="1582" spans="1:7" ht="13.8">
      <c r="A1582" s="101" t="s">
        <v>1897</v>
      </c>
      <c r="B1582" s="70" t="s">
        <v>1868</v>
      </c>
      <c r="C1582" s="28">
        <v>504385</v>
      </c>
      <c r="D1582" s="103">
        <v>5</v>
      </c>
      <c r="E1582" s="31">
        <v>9</v>
      </c>
      <c r="F1582" s="29">
        <f t="shared" si="5"/>
        <v>45</v>
      </c>
      <c r="G1582" s="26"/>
    </row>
    <row r="1583" spans="1:7" ht="13.8">
      <c r="A1583" s="101" t="s">
        <v>1897</v>
      </c>
      <c r="B1583" s="70" t="s">
        <v>1898</v>
      </c>
      <c r="C1583" s="28">
        <v>118867</v>
      </c>
      <c r="D1583" s="103">
        <v>15</v>
      </c>
      <c r="E1583" s="31">
        <v>14</v>
      </c>
      <c r="F1583" s="29">
        <f t="shared" si="5"/>
        <v>210</v>
      </c>
      <c r="G1583" s="26"/>
    </row>
    <row r="1584" spans="1:7" ht="13.8">
      <c r="A1584" s="101" t="s">
        <v>1897</v>
      </c>
      <c r="B1584" s="70" t="s">
        <v>1881</v>
      </c>
      <c r="C1584" s="28">
        <v>110089</v>
      </c>
      <c r="D1584" s="103">
        <v>8</v>
      </c>
      <c r="E1584" s="31">
        <v>14</v>
      </c>
      <c r="F1584" s="29">
        <f t="shared" si="5"/>
        <v>112</v>
      </c>
      <c r="G1584" s="26"/>
    </row>
    <row r="1585" spans="1:7" ht="13.8">
      <c r="A1585" s="101" t="s">
        <v>1897</v>
      </c>
      <c r="B1585" s="70" t="s">
        <v>1896</v>
      </c>
      <c r="C1585" s="28">
        <v>609067</v>
      </c>
      <c r="D1585" s="103">
        <v>5</v>
      </c>
      <c r="E1585" s="31">
        <v>6</v>
      </c>
      <c r="F1585" s="29">
        <f t="shared" si="5"/>
        <v>30</v>
      </c>
      <c r="G1585" s="26"/>
    </row>
    <row r="1586" spans="1:7" ht="13.8">
      <c r="A1586" s="101" t="s">
        <v>1897</v>
      </c>
      <c r="B1586" s="70" t="s">
        <v>1899</v>
      </c>
      <c r="C1586" s="28">
        <v>265414</v>
      </c>
      <c r="D1586" s="103">
        <v>9</v>
      </c>
      <c r="E1586" s="31">
        <v>7</v>
      </c>
      <c r="F1586" s="29">
        <f t="shared" si="5"/>
        <v>63</v>
      </c>
      <c r="G1586" s="26"/>
    </row>
    <row r="1587" spans="1:7" ht="13.8">
      <c r="A1587" s="101" t="s">
        <v>1897</v>
      </c>
      <c r="B1587" s="70" t="s">
        <v>1881</v>
      </c>
      <c r="C1587" s="28">
        <v>110887</v>
      </c>
      <c r="D1587" s="103">
        <v>3</v>
      </c>
      <c r="E1587" s="31">
        <v>12</v>
      </c>
      <c r="F1587" s="29">
        <f t="shared" si="5"/>
        <v>36</v>
      </c>
      <c r="G1587" s="26"/>
    </row>
    <row r="1588" spans="1:7" ht="13.8">
      <c r="A1588" s="101" t="s">
        <v>1897</v>
      </c>
      <c r="B1588" s="70" t="s">
        <v>1900</v>
      </c>
      <c r="C1588" s="28">
        <v>130010</v>
      </c>
      <c r="D1588" s="103">
        <v>12</v>
      </c>
      <c r="E1588" s="31">
        <v>6</v>
      </c>
      <c r="F1588" s="29">
        <f t="shared" si="5"/>
        <v>72</v>
      </c>
      <c r="G1588" s="26"/>
    </row>
    <row r="1589" spans="1:7" ht="13.8">
      <c r="A1589" s="101" t="s">
        <v>1897</v>
      </c>
      <c r="B1589" s="70" t="s">
        <v>1900</v>
      </c>
      <c r="C1589" s="28">
        <v>11416</v>
      </c>
      <c r="D1589" s="103">
        <v>16</v>
      </c>
      <c r="E1589" s="31">
        <v>6</v>
      </c>
      <c r="F1589" s="29">
        <f t="shared" si="5"/>
        <v>96</v>
      </c>
      <c r="G1589" s="26"/>
    </row>
    <row r="1590" spans="1:7" ht="13.8">
      <c r="A1590" s="101" t="s">
        <v>1897</v>
      </c>
      <c r="B1590" s="70" t="s">
        <v>1868</v>
      </c>
      <c r="C1590" s="28">
        <v>440139</v>
      </c>
      <c r="D1590" s="103">
        <v>7</v>
      </c>
      <c r="E1590" s="31">
        <v>7</v>
      </c>
      <c r="F1590" s="29">
        <f t="shared" si="5"/>
        <v>49</v>
      </c>
      <c r="G1590" s="26"/>
    </row>
    <row r="1591" spans="1:7" ht="13.8">
      <c r="A1591" s="101" t="s">
        <v>1897</v>
      </c>
      <c r="B1591" s="70" t="s">
        <v>1863</v>
      </c>
      <c r="C1591" s="28">
        <v>153731</v>
      </c>
      <c r="D1591" s="104">
        <v>71</v>
      </c>
      <c r="E1591" s="31">
        <v>1.25</v>
      </c>
      <c r="F1591" s="29">
        <f t="shared" si="5"/>
        <v>88.75</v>
      </c>
      <c r="G1591" s="26"/>
    </row>
    <row r="1592" spans="1:7" ht="13.8">
      <c r="A1592" s="101" t="s">
        <v>1897</v>
      </c>
      <c r="B1592" s="70" t="s">
        <v>1901</v>
      </c>
      <c r="C1592" s="28">
        <v>11416</v>
      </c>
      <c r="D1592" s="103">
        <v>16</v>
      </c>
      <c r="E1592" s="31">
        <v>4.75</v>
      </c>
      <c r="F1592" s="29">
        <f t="shared" si="5"/>
        <v>76</v>
      </c>
      <c r="G1592" s="26"/>
    </row>
    <row r="1593" spans="1:7" ht="13.8">
      <c r="A1593" s="101" t="s">
        <v>1897</v>
      </c>
      <c r="B1593" s="70" t="s">
        <v>1901</v>
      </c>
      <c r="C1593" s="22">
        <v>10325</v>
      </c>
      <c r="D1593" s="39">
        <v>2</v>
      </c>
      <c r="E1593" s="31">
        <v>4.75</v>
      </c>
      <c r="F1593" s="29">
        <f t="shared" si="5"/>
        <v>9.5</v>
      </c>
      <c r="G1593" s="26"/>
    </row>
    <row r="1594" spans="1:7" ht="13.8">
      <c r="A1594" s="101" t="s">
        <v>1897</v>
      </c>
      <c r="B1594" s="27" t="s">
        <v>1901</v>
      </c>
      <c r="C1594" s="22">
        <v>11416</v>
      </c>
      <c r="D1594" s="39">
        <v>24</v>
      </c>
      <c r="E1594" s="31">
        <v>4.75</v>
      </c>
      <c r="F1594" s="29">
        <f t="shared" si="5"/>
        <v>114</v>
      </c>
      <c r="G1594" s="26"/>
    </row>
    <row r="1595" spans="1:7" ht="13.8">
      <c r="A1595" s="101" t="s">
        <v>1897</v>
      </c>
      <c r="B1595" s="27" t="s">
        <v>1902</v>
      </c>
      <c r="C1595" s="22">
        <v>96889</v>
      </c>
      <c r="D1595" s="39">
        <v>4</v>
      </c>
      <c r="E1595" s="31">
        <v>4.75</v>
      </c>
      <c r="F1595" s="29">
        <f t="shared" si="5"/>
        <v>19</v>
      </c>
      <c r="G1595" s="26"/>
    </row>
    <row r="1596" spans="1:7" ht="13.8">
      <c r="A1596" s="101" t="s">
        <v>1897</v>
      </c>
      <c r="B1596" s="27" t="s">
        <v>1902</v>
      </c>
      <c r="C1596" s="22">
        <v>96889</v>
      </c>
      <c r="D1596" s="39">
        <v>2</v>
      </c>
      <c r="E1596" s="31">
        <v>4.75</v>
      </c>
      <c r="F1596" s="29">
        <f t="shared" si="5"/>
        <v>9.5</v>
      </c>
      <c r="G1596" s="26"/>
    </row>
    <row r="1597" spans="1:7" ht="13.8">
      <c r="A1597" s="101" t="s">
        <v>1897</v>
      </c>
      <c r="B1597" s="27" t="s">
        <v>1881</v>
      </c>
      <c r="C1597" s="22">
        <v>110987</v>
      </c>
      <c r="D1597" s="39">
        <v>3</v>
      </c>
      <c r="E1597" s="31">
        <v>12</v>
      </c>
      <c r="F1597" s="29">
        <f t="shared" si="5"/>
        <v>36</v>
      </c>
      <c r="G1597" s="26"/>
    </row>
    <row r="1598" spans="1:7" ht="13.8">
      <c r="A1598" s="101" t="s">
        <v>1897</v>
      </c>
      <c r="B1598" s="27" t="s">
        <v>1901</v>
      </c>
      <c r="C1598" s="22">
        <v>120010</v>
      </c>
      <c r="D1598" s="39">
        <v>25</v>
      </c>
      <c r="E1598" s="31">
        <v>2.5</v>
      </c>
      <c r="F1598" s="29">
        <f t="shared" si="5"/>
        <v>62.5</v>
      </c>
      <c r="G1598" s="26"/>
    </row>
    <row r="1599" spans="1:7" ht="13.8">
      <c r="A1599" s="101" t="s">
        <v>1897</v>
      </c>
      <c r="B1599" s="27" t="s">
        <v>1903</v>
      </c>
      <c r="C1599" s="33">
        <v>213135</v>
      </c>
      <c r="D1599" s="75">
        <v>21</v>
      </c>
      <c r="E1599" s="31">
        <v>3.5</v>
      </c>
      <c r="F1599" s="29">
        <f t="shared" si="5"/>
        <v>73.5</v>
      </c>
      <c r="G1599" s="26"/>
    </row>
    <row r="1600" spans="1:7" ht="13.8">
      <c r="A1600" s="101" t="s">
        <v>1897</v>
      </c>
      <c r="B1600" s="27" t="s">
        <v>1903</v>
      </c>
      <c r="C1600" s="95">
        <v>213135</v>
      </c>
      <c r="D1600" s="39">
        <v>5</v>
      </c>
      <c r="E1600" s="31">
        <v>3.5</v>
      </c>
      <c r="F1600" s="29">
        <f t="shared" si="5"/>
        <v>17.5</v>
      </c>
      <c r="G1600" s="26"/>
    </row>
    <row r="1601" spans="1:7" ht="13.8">
      <c r="A1601" s="101" t="s">
        <v>1897</v>
      </c>
      <c r="B1601" s="27" t="s">
        <v>1881</v>
      </c>
      <c r="C1601" s="22">
        <v>418067</v>
      </c>
      <c r="D1601" s="39">
        <v>3</v>
      </c>
      <c r="E1601" s="31">
        <v>14</v>
      </c>
      <c r="F1601" s="29">
        <f t="shared" si="5"/>
        <v>42</v>
      </c>
      <c r="G1601" s="26"/>
    </row>
    <row r="1602" spans="1:7" ht="13.8">
      <c r="A1602" s="101" t="s">
        <v>1897</v>
      </c>
      <c r="B1602" s="48" t="s">
        <v>1881</v>
      </c>
      <c r="C1602" s="22">
        <v>117483</v>
      </c>
      <c r="D1602" s="39">
        <v>3</v>
      </c>
      <c r="E1602" s="31">
        <v>14</v>
      </c>
      <c r="F1602" s="29">
        <f t="shared" si="5"/>
        <v>42</v>
      </c>
      <c r="G1602" s="26"/>
    </row>
    <row r="1603" spans="1:7" ht="13.8">
      <c r="A1603" s="101" t="s">
        <v>1897</v>
      </c>
      <c r="B1603" s="70" t="s">
        <v>1868</v>
      </c>
      <c r="C1603" s="22" t="s">
        <v>1904</v>
      </c>
      <c r="D1603" s="39">
        <v>6</v>
      </c>
      <c r="E1603" s="31">
        <v>8.5</v>
      </c>
      <c r="F1603" s="29">
        <f t="shared" si="5"/>
        <v>51</v>
      </c>
      <c r="G1603" s="26"/>
    </row>
    <row r="1604" spans="1:7" ht="13.8">
      <c r="A1604" s="101" t="s">
        <v>1897</v>
      </c>
      <c r="B1604" s="70" t="s">
        <v>1868</v>
      </c>
      <c r="C1604" s="22" t="s">
        <v>1905</v>
      </c>
      <c r="D1604" s="39">
        <v>2</v>
      </c>
      <c r="E1604" s="31">
        <v>8.5</v>
      </c>
      <c r="F1604" s="29">
        <f t="shared" si="5"/>
        <v>17</v>
      </c>
      <c r="G1604" s="26"/>
    </row>
    <row r="1605" spans="1:7" ht="13.8">
      <c r="A1605" s="101" t="s">
        <v>1897</v>
      </c>
      <c r="B1605" s="48" t="s">
        <v>1868</v>
      </c>
      <c r="C1605" s="22" t="s">
        <v>1906</v>
      </c>
      <c r="D1605" s="39">
        <v>7</v>
      </c>
      <c r="E1605" s="31">
        <v>8.5</v>
      </c>
      <c r="F1605" s="29">
        <f t="shared" si="5"/>
        <v>59.5</v>
      </c>
      <c r="G1605" s="26"/>
    </row>
    <row r="1606" spans="1:7" ht="13.8">
      <c r="A1606" s="101" t="s">
        <v>1897</v>
      </c>
      <c r="B1606" s="48" t="s">
        <v>1868</v>
      </c>
      <c r="C1606" s="22" t="s">
        <v>1907</v>
      </c>
      <c r="D1606" s="39">
        <v>9</v>
      </c>
      <c r="E1606" s="31">
        <v>8.5</v>
      </c>
      <c r="F1606" s="29">
        <f t="shared" si="5"/>
        <v>76.5</v>
      </c>
      <c r="G1606" s="26"/>
    </row>
    <row r="1607" spans="1:7" ht="13.8">
      <c r="A1607" s="101" t="s">
        <v>1897</v>
      </c>
      <c r="B1607" s="48" t="s">
        <v>1868</v>
      </c>
      <c r="C1607" s="22">
        <v>267114</v>
      </c>
      <c r="D1607" s="39">
        <v>1</v>
      </c>
      <c r="E1607" s="31">
        <v>8.5</v>
      </c>
      <c r="F1607" s="29">
        <f t="shared" si="5"/>
        <v>8.5</v>
      </c>
      <c r="G1607" s="26"/>
    </row>
    <row r="1608" spans="1:7" ht="13.8">
      <c r="A1608" s="101" t="s">
        <v>1897</v>
      </c>
      <c r="B1608" s="48" t="s">
        <v>1896</v>
      </c>
      <c r="C1608" s="22">
        <v>609067</v>
      </c>
      <c r="D1608" s="39">
        <v>5</v>
      </c>
      <c r="E1608" s="31">
        <v>2</v>
      </c>
      <c r="F1608" s="29">
        <f t="shared" si="5"/>
        <v>10</v>
      </c>
      <c r="G1608" s="26"/>
    </row>
    <row r="1609" spans="1:7" ht="13.8">
      <c r="A1609" s="101" t="s">
        <v>1897</v>
      </c>
      <c r="B1609" s="48" t="s">
        <v>1887</v>
      </c>
      <c r="C1609" s="22">
        <v>133115</v>
      </c>
      <c r="D1609" s="39">
        <v>25</v>
      </c>
      <c r="E1609" s="31">
        <v>3</v>
      </c>
      <c r="F1609" s="29">
        <f t="shared" si="5"/>
        <v>75</v>
      </c>
      <c r="G1609" s="26"/>
    </row>
    <row r="1610" spans="1:7" ht="13.8">
      <c r="A1610" s="101" t="s">
        <v>1897</v>
      </c>
      <c r="B1610" s="48" t="s">
        <v>1896</v>
      </c>
      <c r="C1610" s="22">
        <v>61383</v>
      </c>
      <c r="D1610" s="39">
        <v>17</v>
      </c>
      <c r="E1610" s="31">
        <v>3</v>
      </c>
      <c r="F1610" s="29">
        <f t="shared" si="5"/>
        <v>51</v>
      </c>
      <c r="G1610" s="26"/>
    </row>
    <row r="1611" spans="1:7" ht="13.8">
      <c r="A1611" s="101" t="s">
        <v>1897</v>
      </c>
      <c r="B1611" s="48" t="s">
        <v>1896</v>
      </c>
      <c r="C1611" s="22">
        <v>906083</v>
      </c>
      <c r="D1611" s="39">
        <v>20</v>
      </c>
      <c r="E1611" s="31">
        <v>8</v>
      </c>
      <c r="F1611" s="29">
        <f t="shared" si="5"/>
        <v>160</v>
      </c>
      <c r="G1611" s="26"/>
    </row>
    <row r="1612" spans="1:7" ht="13.8">
      <c r="A1612" s="11" t="s">
        <v>1497</v>
      </c>
      <c r="B1612" s="70" t="s">
        <v>1908</v>
      </c>
      <c r="C1612" s="70">
        <v>732051</v>
      </c>
      <c r="D1612" s="103">
        <v>4</v>
      </c>
      <c r="E1612" s="91">
        <v>12.15</v>
      </c>
      <c r="F1612" s="31">
        <v>48.6</v>
      </c>
      <c r="G1612" s="26">
        <v>3329680160000</v>
      </c>
    </row>
    <row r="1613" spans="1:7" ht="13.8">
      <c r="A1613" s="11" t="s">
        <v>1909</v>
      </c>
      <c r="B1613" s="70" t="s">
        <v>1910</v>
      </c>
      <c r="C1613" s="70" t="s">
        <v>1911</v>
      </c>
      <c r="D1613" s="103">
        <v>5</v>
      </c>
      <c r="E1613" s="93">
        <v>13.99</v>
      </c>
      <c r="F1613" s="31">
        <v>69.95</v>
      </c>
      <c r="G1613" s="26">
        <v>3553231778400</v>
      </c>
    </row>
    <row r="1614" spans="1:7" ht="13.8">
      <c r="A1614" s="11" t="s">
        <v>1909</v>
      </c>
      <c r="B1614" s="70" t="s">
        <v>1910</v>
      </c>
      <c r="C1614" s="70" t="s">
        <v>1912</v>
      </c>
      <c r="D1614" s="103">
        <v>8</v>
      </c>
      <c r="E1614" s="92">
        <v>13.99</v>
      </c>
      <c r="F1614" s="31">
        <v>111.92</v>
      </c>
      <c r="G1614" s="26">
        <v>3553231778349</v>
      </c>
    </row>
    <row r="1615" spans="1:7" ht="13.8">
      <c r="A1615" s="11" t="s">
        <v>1909</v>
      </c>
      <c r="B1615" s="70" t="s">
        <v>1913</v>
      </c>
      <c r="C1615" s="70" t="s">
        <v>1914</v>
      </c>
      <c r="D1615" s="103">
        <v>17</v>
      </c>
      <c r="E1615" s="92">
        <v>13.99</v>
      </c>
      <c r="F1615" s="31">
        <v>237.83</v>
      </c>
      <c r="G1615" s="26">
        <v>3553231778356</v>
      </c>
    </row>
    <row r="1616" spans="1:7" ht="13.8">
      <c r="A1616" s="11" t="s">
        <v>1909</v>
      </c>
      <c r="B1616" s="70" t="s">
        <v>1915</v>
      </c>
      <c r="C1616" s="28">
        <v>706178</v>
      </c>
      <c r="D1616" s="109">
        <v>41</v>
      </c>
      <c r="E1616" s="92">
        <v>25.99</v>
      </c>
      <c r="F1616" s="31">
        <v>1065.5899999999999</v>
      </c>
      <c r="G1616" s="26">
        <v>3553231764755</v>
      </c>
    </row>
    <row r="1617" spans="1:7" ht="13.8">
      <c r="A1617" s="11" t="s">
        <v>1909</v>
      </c>
      <c r="B1617" s="70" t="s">
        <v>1916</v>
      </c>
      <c r="C1617" s="28">
        <v>4929</v>
      </c>
      <c r="D1617" s="109">
        <v>3</v>
      </c>
      <c r="E1617" s="92">
        <v>59</v>
      </c>
      <c r="F1617" s="31">
        <v>177</v>
      </c>
      <c r="G1617" s="26">
        <v>3250650049295</v>
      </c>
    </row>
    <row r="1618" spans="1:7" ht="13.8">
      <c r="A1618" s="11" t="s">
        <v>1909</v>
      </c>
      <c r="B1618" s="70" t="s">
        <v>1917</v>
      </c>
      <c r="C1618" s="28">
        <v>4927</v>
      </c>
      <c r="D1618" s="109">
        <v>3</v>
      </c>
      <c r="E1618" s="92">
        <v>59</v>
      </c>
      <c r="F1618" s="31">
        <v>177</v>
      </c>
      <c r="G1618" s="26">
        <v>3250650049271</v>
      </c>
    </row>
    <row r="1619" spans="1:7" ht="13.8">
      <c r="A1619" s="11" t="s">
        <v>1909</v>
      </c>
      <c r="B1619" s="70" t="s">
        <v>1918</v>
      </c>
      <c r="C1619" s="28">
        <v>4921</v>
      </c>
      <c r="D1619" s="109">
        <v>4</v>
      </c>
      <c r="E1619" s="92">
        <v>59</v>
      </c>
      <c r="F1619" s="31">
        <v>236</v>
      </c>
      <c r="G1619" s="26">
        <v>3250650049219</v>
      </c>
    </row>
    <row r="1620" spans="1:7" ht="13.8">
      <c r="A1620" s="11" t="s">
        <v>1909</v>
      </c>
      <c r="B1620" s="70" t="s">
        <v>1919</v>
      </c>
      <c r="C1620" s="28"/>
      <c r="D1620" s="109">
        <v>84</v>
      </c>
      <c r="E1620" s="92">
        <v>2</v>
      </c>
      <c r="F1620" s="31">
        <v>168</v>
      </c>
      <c r="G1620" s="26">
        <v>3250650066339</v>
      </c>
    </row>
    <row r="1621" spans="1:7" ht="13.8">
      <c r="A1621" s="11" t="s">
        <v>1909</v>
      </c>
      <c r="B1621" s="70" t="s">
        <v>1920</v>
      </c>
      <c r="C1621" s="28"/>
      <c r="D1621" s="109">
        <v>14</v>
      </c>
      <c r="E1621" s="92">
        <v>5.99</v>
      </c>
      <c r="F1621" s="31">
        <v>83.86</v>
      </c>
      <c r="G1621" s="26">
        <v>3250650393022</v>
      </c>
    </row>
    <row r="1622" spans="1:7" ht="13.8">
      <c r="A1622" s="11" t="s">
        <v>1909</v>
      </c>
      <c r="B1622" s="70" t="s">
        <v>1921</v>
      </c>
      <c r="C1622" s="28"/>
      <c r="D1622" s="109">
        <v>88</v>
      </c>
      <c r="E1622" s="92">
        <v>2.2999999999999998</v>
      </c>
      <c r="F1622" s="31">
        <v>202.4</v>
      </c>
      <c r="G1622" s="26">
        <v>3250650066322</v>
      </c>
    </row>
    <row r="1623" spans="1:7" ht="13.8">
      <c r="A1623" s="11" t="s">
        <v>1909</v>
      </c>
      <c r="B1623" s="70" t="s">
        <v>1922</v>
      </c>
      <c r="C1623" s="28"/>
      <c r="D1623" s="109">
        <v>8</v>
      </c>
      <c r="E1623" s="92">
        <v>6.49</v>
      </c>
      <c r="F1623" s="31">
        <v>51.92</v>
      </c>
      <c r="G1623" s="26">
        <v>3250650005543</v>
      </c>
    </row>
    <row r="1624" spans="1:7" ht="13.8">
      <c r="A1624" s="11" t="s">
        <v>1909</v>
      </c>
      <c r="B1624" s="70" t="s">
        <v>1923</v>
      </c>
      <c r="C1624" s="28"/>
      <c r="D1624" s="109">
        <v>50</v>
      </c>
      <c r="E1624" s="92">
        <v>1.5</v>
      </c>
      <c r="F1624" s="31">
        <v>75</v>
      </c>
      <c r="G1624" s="26">
        <v>3250650321247</v>
      </c>
    </row>
    <row r="1625" spans="1:7" ht="13.8">
      <c r="A1625" s="11" t="s">
        <v>1909</v>
      </c>
      <c r="B1625" s="70" t="s">
        <v>1924</v>
      </c>
      <c r="C1625" s="28"/>
      <c r="D1625" s="109">
        <v>23</v>
      </c>
      <c r="E1625" s="92">
        <v>2.2999999999999998</v>
      </c>
      <c r="F1625" s="31">
        <v>52.9</v>
      </c>
      <c r="G1625" s="26">
        <v>3250650066308</v>
      </c>
    </row>
    <row r="1626" spans="1:7" ht="13.8">
      <c r="A1626" s="11" t="s">
        <v>1925</v>
      </c>
      <c r="B1626" s="70" t="s">
        <v>1926</v>
      </c>
      <c r="C1626" s="28">
        <v>50100113</v>
      </c>
      <c r="D1626" s="109">
        <v>20</v>
      </c>
      <c r="E1626" s="92">
        <v>9.9</v>
      </c>
      <c r="F1626" s="31">
        <v>198</v>
      </c>
      <c r="G1626" s="26">
        <v>3663801001507</v>
      </c>
    </row>
    <row r="1627" spans="1:7" ht="13.8">
      <c r="A1627" s="11" t="s">
        <v>1909</v>
      </c>
      <c r="B1627" s="70" t="s">
        <v>1927</v>
      </c>
      <c r="C1627" s="28"/>
      <c r="D1627" s="109">
        <v>40</v>
      </c>
      <c r="E1627" s="92">
        <v>4</v>
      </c>
      <c r="F1627" s="31">
        <v>160</v>
      </c>
      <c r="G1627" s="26">
        <v>3250650321254</v>
      </c>
    </row>
    <row r="1628" spans="1:7" ht="13.8">
      <c r="A1628" s="11" t="s">
        <v>1909</v>
      </c>
      <c r="B1628" s="70" t="s">
        <v>1928</v>
      </c>
      <c r="C1628" s="28"/>
      <c r="D1628" s="109">
        <v>11</v>
      </c>
      <c r="E1628" s="92">
        <v>6</v>
      </c>
      <c r="F1628" s="31">
        <v>66</v>
      </c>
      <c r="G1628" s="26">
        <v>3250650390212</v>
      </c>
    </row>
    <row r="1629" spans="1:7" ht="13.8">
      <c r="A1629" s="11" t="s">
        <v>1925</v>
      </c>
      <c r="B1629" s="70" t="s">
        <v>1929</v>
      </c>
      <c r="C1629" s="28">
        <v>50100112</v>
      </c>
      <c r="D1629" s="109">
        <v>2</v>
      </c>
      <c r="E1629" s="92">
        <v>4.9000000000000004</v>
      </c>
      <c r="F1629" s="31">
        <v>9.8000000000000007</v>
      </c>
      <c r="G1629" s="26">
        <v>3663801001491</v>
      </c>
    </row>
    <row r="1630" spans="1:7" ht="13.8">
      <c r="A1630" s="11" t="s">
        <v>1497</v>
      </c>
      <c r="B1630" s="70" t="s">
        <v>1930</v>
      </c>
      <c r="C1630" s="28" t="s">
        <v>1931</v>
      </c>
      <c r="D1630" s="109">
        <v>3</v>
      </c>
      <c r="E1630" s="92">
        <v>4</v>
      </c>
      <c r="F1630" s="31">
        <v>12</v>
      </c>
      <c r="G1630" s="26">
        <v>3329688250154</v>
      </c>
    </row>
    <row r="1631" spans="1:7" ht="13.8">
      <c r="A1631" s="11" t="s">
        <v>1497</v>
      </c>
      <c r="B1631" s="70" t="s">
        <v>1932</v>
      </c>
      <c r="C1631" s="28" t="s">
        <v>1933</v>
      </c>
      <c r="D1631" s="109">
        <v>13</v>
      </c>
      <c r="E1631" s="92">
        <v>14.83</v>
      </c>
      <c r="F1631" s="31">
        <v>192.79</v>
      </c>
      <c r="G1631" s="26">
        <v>3329688250505</v>
      </c>
    </row>
    <row r="1632" spans="1:7" ht="13.8">
      <c r="A1632" s="11" t="s">
        <v>1497</v>
      </c>
      <c r="B1632" s="70" t="s">
        <v>1934</v>
      </c>
      <c r="C1632" s="28" t="s">
        <v>1935</v>
      </c>
      <c r="D1632" s="109">
        <v>21</v>
      </c>
      <c r="E1632" s="92">
        <v>5.99</v>
      </c>
      <c r="F1632" s="31">
        <v>125.79</v>
      </c>
      <c r="G1632" s="26">
        <v>3329688242500</v>
      </c>
    </row>
    <row r="1633" spans="1:7" ht="13.8">
      <c r="A1633" s="11" t="s">
        <v>1909</v>
      </c>
      <c r="B1633" s="48" t="s">
        <v>1936</v>
      </c>
      <c r="C1633" s="48"/>
      <c r="D1633" s="39">
        <v>10</v>
      </c>
      <c r="E1633" s="93">
        <v>4</v>
      </c>
      <c r="F1633" s="31">
        <v>40</v>
      </c>
      <c r="G1633" s="26">
        <v>3250650062829</v>
      </c>
    </row>
    <row r="1634" spans="1:7" ht="13.8">
      <c r="A1634" s="11" t="s">
        <v>1909</v>
      </c>
      <c r="B1634" s="70" t="s">
        <v>1937</v>
      </c>
      <c r="C1634" s="28"/>
      <c r="D1634" s="109">
        <v>9</v>
      </c>
      <c r="E1634" s="92">
        <v>9.99</v>
      </c>
      <c r="F1634" s="31">
        <v>89.91</v>
      </c>
      <c r="G1634" s="26">
        <v>3250650005697</v>
      </c>
    </row>
    <row r="1635" spans="1:7" ht="13.8">
      <c r="A1635" s="11" t="s">
        <v>1909</v>
      </c>
      <c r="B1635" s="70" t="s">
        <v>1938</v>
      </c>
      <c r="C1635" s="28"/>
      <c r="D1635" s="109">
        <v>2</v>
      </c>
      <c r="E1635" s="92">
        <v>4</v>
      </c>
      <c r="F1635" s="31">
        <v>8</v>
      </c>
      <c r="G1635" s="26">
        <v>3250650067220</v>
      </c>
    </row>
    <row r="1636" spans="1:7" ht="13.8">
      <c r="A1636" s="11" t="s">
        <v>1909</v>
      </c>
      <c r="B1636" s="70" t="s">
        <v>1939</v>
      </c>
      <c r="C1636" s="28"/>
      <c r="D1636" s="109">
        <v>1</v>
      </c>
      <c r="E1636" s="92">
        <v>16</v>
      </c>
      <c r="F1636" s="31">
        <v>16</v>
      </c>
      <c r="G1636" s="26">
        <v>3250650396252</v>
      </c>
    </row>
    <row r="1637" spans="1:7" ht="13.8">
      <c r="A1637" s="11" t="s">
        <v>1909</v>
      </c>
      <c r="B1637" s="70" t="s">
        <v>1940</v>
      </c>
      <c r="C1637" s="28"/>
      <c r="D1637" s="109">
        <v>2</v>
      </c>
      <c r="E1637" s="92">
        <v>11.99</v>
      </c>
      <c r="F1637" s="31">
        <v>23.98</v>
      </c>
      <c r="G1637" s="26">
        <v>3250650005550</v>
      </c>
    </row>
    <row r="1638" spans="1:7" ht="13.8">
      <c r="A1638" s="11" t="s">
        <v>1909</v>
      </c>
      <c r="B1638" s="70" t="s">
        <v>1941</v>
      </c>
      <c r="C1638" s="28"/>
      <c r="D1638" s="109">
        <v>15</v>
      </c>
      <c r="E1638" s="92">
        <v>17</v>
      </c>
      <c r="F1638" s="31">
        <v>255</v>
      </c>
      <c r="G1638" s="26">
        <v>3250650005710</v>
      </c>
    </row>
    <row r="1639" spans="1:7" ht="13.8">
      <c r="A1639" s="11" t="s">
        <v>1909</v>
      </c>
      <c r="B1639" s="70" t="s">
        <v>1942</v>
      </c>
      <c r="C1639" s="28">
        <v>4300</v>
      </c>
      <c r="D1639" s="109">
        <v>7</v>
      </c>
      <c r="E1639" s="92">
        <v>25</v>
      </c>
      <c r="F1639" s="31">
        <v>175</v>
      </c>
      <c r="G1639" s="26">
        <v>3250650043002</v>
      </c>
    </row>
    <row r="1640" spans="1:7" ht="13.8">
      <c r="A1640" s="11" t="s">
        <v>1909</v>
      </c>
      <c r="B1640" s="70" t="s">
        <v>1943</v>
      </c>
      <c r="C1640" s="22"/>
      <c r="D1640" s="99">
        <v>5</v>
      </c>
      <c r="E1640" s="92">
        <v>18</v>
      </c>
      <c r="F1640" s="31">
        <v>90</v>
      </c>
      <c r="G1640" s="26">
        <v>3250650050505</v>
      </c>
    </row>
    <row r="1641" spans="1:7" ht="13.8">
      <c r="A1641" s="11" t="s">
        <v>1909</v>
      </c>
      <c r="B1641" s="70" t="s">
        <v>1944</v>
      </c>
      <c r="C1641" s="22">
        <v>2831</v>
      </c>
      <c r="D1641" s="99">
        <v>2</v>
      </c>
      <c r="E1641" s="92">
        <v>30</v>
      </c>
      <c r="F1641" s="31">
        <v>60</v>
      </c>
      <c r="G1641" s="26">
        <v>3250650028313</v>
      </c>
    </row>
    <row r="1642" spans="1:7" ht="13.8">
      <c r="A1642" s="11" t="s">
        <v>1497</v>
      </c>
      <c r="B1642" s="70" t="s">
        <v>1945</v>
      </c>
      <c r="C1642" s="22" t="s">
        <v>1946</v>
      </c>
      <c r="D1642" s="99">
        <v>11</v>
      </c>
      <c r="E1642" s="92">
        <v>4.99</v>
      </c>
      <c r="F1642" s="31">
        <v>54.89</v>
      </c>
      <c r="G1642" s="26">
        <v>3329681062501</v>
      </c>
    </row>
    <row r="1643" spans="1:7" ht="13.8">
      <c r="A1643" s="11" t="s">
        <v>1497</v>
      </c>
      <c r="B1643" s="70" t="s">
        <v>1947</v>
      </c>
      <c r="C1643" s="22" t="s">
        <v>1948</v>
      </c>
      <c r="D1643" s="99">
        <v>51</v>
      </c>
      <c r="E1643" s="92">
        <v>8.5</v>
      </c>
      <c r="F1643" s="31">
        <v>433.5</v>
      </c>
      <c r="G1643" s="26">
        <v>3329681064505</v>
      </c>
    </row>
    <row r="1644" spans="1:7" ht="13.8">
      <c r="A1644" s="11" t="s">
        <v>1497</v>
      </c>
      <c r="B1644" s="70" t="s">
        <v>1949</v>
      </c>
      <c r="C1644" s="22" t="s">
        <v>1950</v>
      </c>
      <c r="D1644" s="99">
        <v>16</v>
      </c>
      <c r="E1644" s="92">
        <v>5</v>
      </c>
      <c r="F1644" s="31">
        <v>80</v>
      </c>
      <c r="G1644" s="26">
        <v>3329680342109</v>
      </c>
    </row>
    <row r="1645" spans="1:7" ht="13.8">
      <c r="A1645" s="11" t="s">
        <v>1889</v>
      </c>
      <c r="B1645" s="70" t="s">
        <v>1951</v>
      </c>
      <c r="C1645" s="22">
        <v>580798</v>
      </c>
      <c r="D1645" s="99">
        <v>1</v>
      </c>
      <c r="E1645" s="92">
        <v>3</v>
      </c>
      <c r="F1645" s="31">
        <v>3</v>
      </c>
      <c r="G1645" s="26">
        <v>3553231115144</v>
      </c>
    </row>
    <row r="1646" spans="1:7" ht="13.8">
      <c r="A1646" s="11" t="s">
        <v>1889</v>
      </c>
      <c r="B1646" s="70" t="s">
        <v>1952</v>
      </c>
      <c r="C1646" s="33">
        <v>580690</v>
      </c>
      <c r="D1646" s="86">
        <v>13</v>
      </c>
      <c r="E1646" s="110">
        <v>18</v>
      </c>
      <c r="F1646" s="31">
        <v>234</v>
      </c>
      <c r="G1646" s="26">
        <v>3553231115075</v>
      </c>
    </row>
    <row r="1647" spans="1:7" ht="13.8">
      <c r="A1647" s="11" t="s">
        <v>1889</v>
      </c>
      <c r="B1647" s="70" t="s">
        <v>1953</v>
      </c>
      <c r="C1647" s="95">
        <v>580739</v>
      </c>
      <c r="D1647" s="111">
        <v>5</v>
      </c>
      <c r="E1647" s="92">
        <v>18</v>
      </c>
      <c r="F1647" s="31">
        <v>90</v>
      </c>
      <c r="G1647" s="26">
        <v>3553231115106</v>
      </c>
    </row>
    <row r="1648" spans="1:7" ht="13.8">
      <c r="A1648" s="11" t="s">
        <v>1889</v>
      </c>
      <c r="B1648" s="70" t="s">
        <v>1954</v>
      </c>
      <c r="C1648" s="22">
        <v>580771</v>
      </c>
      <c r="D1648" s="99">
        <v>4</v>
      </c>
      <c r="E1648" s="92">
        <v>25</v>
      </c>
      <c r="F1648" s="31">
        <v>100</v>
      </c>
      <c r="G1648" s="26">
        <v>3553231115151</v>
      </c>
    </row>
    <row r="1649" spans="1:7" ht="13.8">
      <c r="A1649" s="11" t="s">
        <v>1889</v>
      </c>
      <c r="B1649" s="70" t="s">
        <v>1955</v>
      </c>
      <c r="C1649" s="22">
        <v>580755</v>
      </c>
      <c r="D1649" s="99">
        <v>1</v>
      </c>
      <c r="E1649" s="92">
        <v>25</v>
      </c>
      <c r="F1649" s="31">
        <v>25</v>
      </c>
      <c r="G1649" s="26">
        <v>3553231115137</v>
      </c>
    </row>
    <row r="1650" spans="1:7" ht="13.8">
      <c r="A1650" s="11" t="s">
        <v>1522</v>
      </c>
      <c r="B1650" s="70" t="s">
        <v>1956</v>
      </c>
      <c r="C1650" s="22">
        <v>466596</v>
      </c>
      <c r="D1650" s="99">
        <v>7</v>
      </c>
      <c r="E1650" s="92">
        <v>18.989999999999998</v>
      </c>
      <c r="F1650" s="31">
        <v>132.93</v>
      </c>
      <c r="G1650" s="26">
        <v>3662014080422</v>
      </c>
    </row>
    <row r="1651" spans="1:7" ht="13.8">
      <c r="A1651" s="11" t="s">
        <v>1522</v>
      </c>
      <c r="B1651" s="70" t="s">
        <v>1951</v>
      </c>
      <c r="C1651" s="22">
        <v>138662</v>
      </c>
      <c r="D1651" s="99">
        <v>3</v>
      </c>
      <c r="E1651" s="92">
        <v>31.99</v>
      </c>
      <c r="F1651" s="31">
        <v>95.97</v>
      </c>
      <c r="G1651" s="26">
        <v>3662014080743</v>
      </c>
    </row>
    <row r="1652" spans="1:7" ht="13.8">
      <c r="A1652" s="11" t="s">
        <v>1522</v>
      </c>
      <c r="B1652" s="48" t="s">
        <v>1957</v>
      </c>
      <c r="C1652" s="22">
        <v>138666</v>
      </c>
      <c r="D1652" s="99">
        <v>1</v>
      </c>
      <c r="E1652" s="92">
        <v>3</v>
      </c>
      <c r="F1652" s="31">
        <v>3</v>
      </c>
      <c r="G1652" s="26">
        <v>3662014080866</v>
      </c>
    </row>
    <row r="1653" spans="1:7" ht="13.8">
      <c r="A1653" s="11" t="s">
        <v>1522</v>
      </c>
      <c r="B1653" s="48" t="s">
        <v>1958</v>
      </c>
      <c r="C1653" s="22">
        <v>138664</v>
      </c>
      <c r="D1653" s="99">
        <v>8</v>
      </c>
      <c r="E1653" s="92">
        <v>5</v>
      </c>
      <c r="F1653" s="31">
        <v>40</v>
      </c>
      <c r="G1653" s="26">
        <v>3662014080804</v>
      </c>
    </row>
    <row r="1654" spans="1:7" ht="13.8">
      <c r="A1654" s="11" t="s">
        <v>1909</v>
      </c>
      <c r="B1654" s="48" t="s">
        <v>1959</v>
      </c>
      <c r="C1654" s="22">
        <v>501</v>
      </c>
      <c r="D1654" s="99">
        <v>11</v>
      </c>
      <c r="E1654" s="92">
        <v>39.99</v>
      </c>
      <c r="F1654" s="31">
        <v>439.89</v>
      </c>
      <c r="G1654" s="26">
        <v>3250650005017</v>
      </c>
    </row>
    <row r="1655" spans="1:7" ht="13.8">
      <c r="A1655" s="11" t="s">
        <v>1909</v>
      </c>
      <c r="B1655" s="48" t="s">
        <v>1960</v>
      </c>
      <c r="C1655" s="22">
        <v>1876</v>
      </c>
      <c r="D1655" s="99">
        <v>2</v>
      </c>
      <c r="E1655" s="92">
        <v>29.99</v>
      </c>
      <c r="F1655" s="31">
        <v>59.98</v>
      </c>
      <c r="G1655" s="26">
        <v>3250650018765</v>
      </c>
    </row>
    <row r="1656" spans="1:7" ht="13.8">
      <c r="A1656" s="11" t="s">
        <v>1909</v>
      </c>
      <c r="B1656" s="48" t="s">
        <v>1961</v>
      </c>
      <c r="C1656" s="22">
        <v>4266</v>
      </c>
      <c r="D1656" s="99">
        <v>5</v>
      </c>
      <c r="E1656" s="92">
        <v>32.99</v>
      </c>
      <c r="F1656" s="31">
        <v>164.95</v>
      </c>
      <c r="G1656" s="26">
        <v>3250650042661</v>
      </c>
    </row>
    <row r="1657" spans="1:7" ht="13.8">
      <c r="A1657" s="11" t="s">
        <v>1909</v>
      </c>
      <c r="B1657" s="48" t="s">
        <v>1962</v>
      </c>
      <c r="C1657" s="22">
        <v>2886</v>
      </c>
      <c r="D1657" s="99">
        <v>6</v>
      </c>
      <c r="E1657" s="92">
        <v>22.99</v>
      </c>
      <c r="F1657" s="31">
        <v>137.94</v>
      </c>
      <c r="G1657" s="26">
        <v>3250650028863</v>
      </c>
    </row>
    <row r="1658" spans="1:7" ht="13.8">
      <c r="A1658" s="11" t="s">
        <v>1909</v>
      </c>
      <c r="B1658" s="48" t="s">
        <v>1963</v>
      </c>
      <c r="C1658" s="22">
        <v>2719</v>
      </c>
      <c r="D1658" s="99">
        <v>2</v>
      </c>
      <c r="E1658" s="92">
        <v>31.99</v>
      </c>
      <c r="F1658" s="31">
        <v>63.98</v>
      </c>
      <c r="G1658" s="26">
        <v>3250650027194</v>
      </c>
    </row>
    <row r="1659" spans="1:7" ht="13.8">
      <c r="A1659" s="11" t="s">
        <v>1909</v>
      </c>
      <c r="B1659" s="48" t="s">
        <v>1964</v>
      </c>
      <c r="C1659" s="22"/>
      <c r="D1659" s="99">
        <v>2</v>
      </c>
      <c r="E1659" s="92">
        <v>10</v>
      </c>
      <c r="F1659" s="31">
        <v>20</v>
      </c>
      <c r="G1659" s="26">
        <v>4026283051146</v>
      </c>
    </row>
    <row r="1660" spans="1:7" ht="13.8">
      <c r="A1660" s="11" t="s">
        <v>1909</v>
      </c>
      <c r="B1660" s="48" t="s">
        <v>1965</v>
      </c>
      <c r="C1660" s="22">
        <v>506</v>
      </c>
      <c r="D1660" s="99">
        <v>2</v>
      </c>
      <c r="E1660" s="92">
        <v>42.99</v>
      </c>
      <c r="F1660" s="31">
        <v>85.98</v>
      </c>
      <c r="G1660" s="26">
        <v>3250650005062</v>
      </c>
    </row>
    <row r="1661" spans="1:7" ht="13.8">
      <c r="A1661" s="11" t="s">
        <v>1909</v>
      </c>
      <c r="B1661" s="48" t="s">
        <v>1966</v>
      </c>
      <c r="C1661" s="22">
        <v>4455</v>
      </c>
      <c r="D1661" s="99">
        <v>1</v>
      </c>
      <c r="E1661" s="92">
        <v>40</v>
      </c>
      <c r="F1661" s="31">
        <v>40</v>
      </c>
      <c r="G1661" s="26">
        <v>3250650044559</v>
      </c>
    </row>
    <row r="1662" spans="1:7" ht="13.8">
      <c r="A1662" s="11" t="s">
        <v>1909</v>
      </c>
      <c r="B1662" s="48" t="s">
        <v>1967</v>
      </c>
      <c r="C1662" s="22">
        <v>1393</v>
      </c>
      <c r="D1662" s="99">
        <v>4</v>
      </c>
      <c r="E1662" s="92">
        <v>49.99</v>
      </c>
      <c r="F1662" s="31">
        <v>199.96</v>
      </c>
      <c r="G1662" s="26">
        <v>3250650013937</v>
      </c>
    </row>
    <row r="1663" spans="1:7" ht="13.8">
      <c r="A1663" s="11" t="s">
        <v>1909</v>
      </c>
      <c r="B1663" s="48" t="s">
        <v>1968</v>
      </c>
      <c r="C1663" s="22">
        <v>7857</v>
      </c>
      <c r="D1663" s="99">
        <v>4</v>
      </c>
      <c r="E1663" s="92">
        <v>35.99</v>
      </c>
      <c r="F1663" s="31">
        <v>143.96</v>
      </c>
      <c r="G1663" s="26">
        <v>3250650078578</v>
      </c>
    </row>
    <row r="1664" spans="1:7" ht="13.8">
      <c r="A1664" s="11" t="s">
        <v>1909</v>
      </c>
      <c r="B1664" s="48" t="s">
        <v>1967</v>
      </c>
      <c r="C1664" s="22">
        <v>511</v>
      </c>
      <c r="D1664" s="99">
        <v>4</v>
      </c>
      <c r="E1664" s="92">
        <v>50.99</v>
      </c>
      <c r="F1664" s="31">
        <v>203.96</v>
      </c>
      <c r="G1664" s="26">
        <v>3250650005116</v>
      </c>
    </row>
    <row r="1665" spans="1:7" ht="13.8">
      <c r="A1665" s="11"/>
      <c r="B1665" s="48" t="s">
        <v>1969</v>
      </c>
      <c r="C1665" s="22"/>
      <c r="D1665" s="99">
        <v>37</v>
      </c>
      <c r="E1665" s="92">
        <v>1</v>
      </c>
      <c r="F1665" s="31">
        <v>37</v>
      </c>
      <c r="G1665" s="26">
        <v>4033657100409</v>
      </c>
    </row>
    <row r="1666" spans="1:7" ht="13.8">
      <c r="A1666" s="11" t="s">
        <v>1909</v>
      </c>
      <c r="B1666" s="48" t="s">
        <v>1970</v>
      </c>
      <c r="C1666" s="22"/>
      <c r="D1666" s="99">
        <v>2</v>
      </c>
      <c r="E1666" s="92">
        <v>6.5</v>
      </c>
      <c r="F1666" s="31">
        <v>13</v>
      </c>
      <c r="G1666" s="26">
        <v>3250650221103</v>
      </c>
    </row>
    <row r="1667" spans="1:7" ht="13.8">
      <c r="A1667" s="11" t="s">
        <v>1909</v>
      </c>
      <c r="B1667" s="48" t="s">
        <v>1971</v>
      </c>
      <c r="C1667" s="22"/>
      <c r="D1667" s="99">
        <v>9</v>
      </c>
      <c r="E1667" s="92">
        <v>11</v>
      </c>
      <c r="F1667" s="31">
        <v>99</v>
      </c>
      <c r="G1667" s="26">
        <v>3250650229369</v>
      </c>
    </row>
    <row r="1668" spans="1:7" ht="13.8">
      <c r="A1668" s="11" t="s">
        <v>1909</v>
      </c>
      <c r="B1668" s="48" t="s">
        <v>1972</v>
      </c>
      <c r="C1668" s="22"/>
      <c r="D1668" s="99">
        <v>8</v>
      </c>
      <c r="E1668" s="92">
        <v>6</v>
      </c>
      <c r="F1668" s="31">
        <v>48</v>
      </c>
      <c r="G1668" s="26">
        <v>3250650229468</v>
      </c>
    </row>
    <row r="1669" spans="1:7" ht="13.8">
      <c r="A1669" s="11"/>
      <c r="B1669" s="48" t="s">
        <v>1973</v>
      </c>
      <c r="C1669" s="22">
        <v>164013</v>
      </c>
      <c r="D1669" s="99">
        <v>1</v>
      </c>
      <c r="E1669" s="92">
        <v>31.99</v>
      </c>
      <c r="F1669" s="31">
        <v>31.99</v>
      </c>
      <c r="G1669" s="26"/>
    </row>
    <row r="1670" spans="1:7" ht="13.8">
      <c r="A1670" s="11" t="s">
        <v>1909</v>
      </c>
      <c r="B1670" s="48" t="s">
        <v>1956</v>
      </c>
      <c r="C1670" s="22">
        <v>802</v>
      </c>
      <c r="D1670" s="99">
        <v>2</v>
      </c>
      <c r="E1670" s="92">
        <v>18.989999999999998</v>
      </c>
      <c r="F1670" s="31">
        <v>37.979999999999997</v>
      </c>
      <c r="G1670" s="26">
        <v>3250650008025</v>
      </c>
    </row>
    <row r="1671" spans="1:7" ht="13.8">
      <c r="A1671" s="11" t="s">
        <v>1925</v>
      </c>
      <c r="B1671" s="48" t="s">
        <v>1974</v>
      </c>
      <c r="C1671" s="22">
        <v>298007</v>
      </c>
      <c r="D1671" s="99">
        <v>4</v>
      </c>
      <c r="E1671" s="92">
        <v>17.989999999999998</v>
      </c>
      <c r="F1671" s="31">
        <v>71.959999999999994</v>
      </c>
      <c r="G1671" s="26">
        <v>3663801298006</v>
      </c>
    </row>
    <row r="1672" spans="1:7" ht="13.8">
      <c r="A1672" s="11" t="s">
        <v>1909</v>
      </c>
      <c r="B1672" s="48" t="s">
        <v>1975</v>
      </c>
      <c r="C1672" s="22">
        <v>832</v>
      </c>
      <c r="D1672" s="99">
        <v>1</v>
      </c>
      <c r="E1672" s="92">
        <v>23</v>
      </c>
      <c r="F1672" s="31">
        <v>23</v>
      </c>
      <c r="G1672" s="26">
        <v>3250650008322</v>
      </c>
    </row>
    <row r="1673" spans="1:7" ht="13.8">
      <c r="A1673" s="11"/>
      <c r="B1673" s="48" t="s">
        <v>1976</v>
      </c>
      <c r="C1673" s="22">
        <v>706174</v>
      </c>
      <c r="D1673" s="99">
        <v>1</v>
      </c>
      <c r="E1673" s="92">
        <v>61.9</v>
      </c>
      <c r="F1673" s="31">
        <v>61.9</v>
      </c>
      <c r="G1673" s="26">
        <v>355323176476</v>
      </c>
    </row>
    <row r="1674" spans="1:7" ht="13.8">
      <c r="A1674" s="11" t="s">
        <v>1977</v>
      </c>
      <c r="B1674" s="48" t="s">
        <v>1978</v>
      </c>
      <c r="C1674" s="22">
        <v>5665900</v>
      </c>
      <c r="D1674" s="99">
        <v>1</v>
      </c>
      <c r="E1674" s="92">
        <v>30.9</v>
      </c>
      <c r="F1674" s="31">
        <v>30.9</v>
      </c>
      <c r="G1674" s="26">
        <v>3553231193982</v>
      </c>
    </row>
    <row r="1675" spans="1:7" ht="13.8">
      <c r="A1675" s="11"/>
      <c r="B1675" s="48" t="s">
        <v>1979</v>
      </c>
      <c r="C1675" s="22"/>
      <c r="D1675" s="99">
        <v>1</v>
      </c>
      <c r="E1675" s="92">
        <v>23</v>
      </c>
      <c r="F1675" s="31">
        <v>23</v>
      </c>
      <c r="G1675" s="26">
        <v>3553231121633</v>
      </c>
    </row>
    <row r="1676" spans="1:7" ht="13.8">
      <c r="A1676" s="11" t="s">
        <v>1909</v>
      </c>
      <c r="B1676" s="48" t="s">
        <v>1980</v>
      </c>
      <c r="C1676" s="22"/>
      <c r="D1676" s="99">
        <v>18</v>
      </c>
      <c r="E1676" s="92">
        <v>5</v>
      </c>
      <c r="F1676" s="31">
        <v>90</v>
      </c>
      <c r="G1676" s="26">
        <v>3250650321223</v>
      </c>
    </row>
    <row r="1677" spans="1:7" ht="13.8">
      <c r="A1677" s="11" t="s">
        <v>1909</v>
      </c>
      <c r="B1677" s="48" t="s">
        <v>1981</v>
      </c>
      <c r="C1677" s="22">
        <v>2946</v>
      </c>
      <c r="D1677" s="99">
        <v>1</v>
      </c>
      <c r="E1677" s="92">
        <v>16</v>
      </c>
      <c r="F1677" s="31">
        <v>16</v>
      </c>
      <c r="G1677" s="26">
        <v>3250650029464</v>
      </c>
    </row>
    <row r="1678" spans="1:7" ht="13.8">
      <c r="A1678" s="11" t="s">
        <v>1909</v>
      </c>
      <c r="B1678" s="48" t="s">
        <v>1982</v>
      </c>
      <c r="C1678" s="22"/>
      <c r="D1678" s="99">
        <v>18</v>
      </c>
      <c r="E1678" s="92">
        <v>3</v>
      </c>
      <c r="F1678" s="31">
        <v>54</v>
      </c>
      <c r="G1678" s="26">
        <v>3250650311217</v>
      </c>
    </row>
    <row r="1679" spans="1:7" ht="13.8">
      <c r="A1679" s="20" t="s">
        <v>1897</v>
      </c>
      <c r="B1679" s="21" t="s">
        <v>1983</v>
      </c>
      <c r="C1679" s="22">
        <v>495731</v>
      </c>
      <c r="D1679" s="23">
        <v>15</v>
      </c>
      <c r="E1679" s="24">
        <v>14</v>
      </c>
      <c r="F1679" s="25">
        <v>210</v>
      </c>
      <c r="G1679" s="26">
        <v>3135254957316</v>
      </c>
    </row>
    <row r="1680" spans="1:7" ht="13.8">
      <c r="A1680" s="20" t="s">
        <v>1897</v>
      </c>
      <c r="B1680" s="21" t="s">
        <v>1984</v>
      </c>
      <c r="C1680" s="28">
        <v>906083</v>
      </c>
      <c r="D1680" s="23">
        <v>1</v>
      </c>
      <c r="E1680" s="29">
        <v>5</v>
      </c>
      <c r="F1680" s="25">
        <v>5</v>
      </c>
      <c r="G1680" s="26">
        <v>3135259060837</v>
      </c>
    </row>
    <row r="1681" spans="1:7" ht="13.8">
      <c r="A1681" s="20" t="s">
        <v>1897</v>
      </c>
      <c r="B1681" s="21" t="s">
        <v>1985</v>
      </c>
      <c r="C1681" s="28">
        <v>479385</v>
      </c>
      <c r="D1681" s="23">
        <v>20</v>
      </c>
      <c r="E1681" s="29">
        <v>2.99</v>
      </c>
      <c r="F1681" s="25">
        <v>59.8</v>
      </c>
      <c r="G1681" s="26">
        <v>3135250989854</v>
      </c>
    </row>
    <row r="1682" spans="1:7" ht="13.8">
      <c r="A1682" s="20" t="s">
        <v>1897</v>
      </c>
      <c r="B1682" s="21" t="s">
        <v>1986</v>
      </c>
      <c r="C1682" s="28">
        <v>452881</v>
      </c>
      <c r="D1682" s="23">
        <v>4</v>
      </c>
      <c r="E1682" s="29">
        <v>2.81</v>
      </c>
      <c r="F1682" s="25">
        <v>11.24</v>
      </c>
      <c r="G1682" s="26">
        <v>3135256869174</v>
      </c>
    </row>
    <row r="1683" spans="1:7" ht="13.8">
      <c r="A1683" s="20"/>
      <c r="B1683" s="21"/>
      <c r="C1683" s="28"/>
      <c r="D1683" s="23">
        <v>0</v>
      </c>
      <c r="E1683" s="112"/>
      <c r="F1683" s="25">
        <v>0</v>
      </c>
      <c r="G1683" s="26"/>
    </row>
    <row r="1684" spans="1:7" ht="13.8">
      <c r="A1684" s="20" t="s">
        <v>1987</v>
      </c>
      <c r="B1684" s="21" t="s">
        <v>1988</v>
      </c>
      <c r="C1684" s="28">
        <v>156379</v>
      </c>
      <c r="D1684" s="23">
        <v>10</v>
      </c>
      <c r="E1684" s="29">
        <v>7.74</v>
      </c>
      <c r="F1684" s="25">
        <v>77.400000000000006</v>
      </c>
      <c r="G1684" s="26">
        <v>3148950109750</v>
      </c>
    </row>
    <row r="1685" spans="1:7" ht="13.8">
      <c r="A1685" s="20" t="s">
        <v>1987</v>
      </c>
      <c r="B1685" s="21" t="s">
        <v>1989</v>
      </c>
      <c r="C1685" s="28">
        <v>147770</v>
      </c>
      <c r="D1685" s="23">
        <v>14</v>
      </c>
      <c r="E1685" s="29">
        <v>7.91</v>
      </c>
      <c r="F1685" s="25">
        <v>110.74</v>
      </c>
      <c r="G1685" s="26">
        <v>3148950071149</v>
      </c>
    </row>
    <row r="1686" spans="1:7" ht="13.8">
      <c r="A1686" s="20" t="s">
        <v>1987</v>
      </c>
      <c r="B1686" s="21" t="s">
        <v>1990</v>
      </c>
      <c r="C1686" s="28">
        <v>705012</v>
      </c>
      <c r="D1686" s="23">
        <v>2</v>
      </c>
      <c r="E1686" s="29">
        <v>19.489999999999998</v>
      </c>
      <c r="F1686" s="25">
        <v>38.979999999999997</v>
      </c>
      <c r="G1686" s="26">
        <v>348950074805</v>
      </c>
    </row>
    <row r="1687" spans="1:7" ht="13.8">
      <c r="A1687" s="20" t="s">
        <v>1987</v>
      </c>
      <c r="B1687" s="21" t="s">
        <v>1991</v>
      </c>
      <c r="C1687" s="28">
        <v>63462</v>
      </c>
      <c r="D1687" s="23">
        <v>4</v>
      </c>
      <c r="E1687" s="29">
        <v>24.56</v>
      </c>
      <c r="F1687" s="25">
        <v>98.24</v>
      </c>
      <c r="G1687" s="26">
        <v>3148950171443</v>
      </c>
    </row>
    <row r="1688" spans="1:7" ht="13.8">
      <c r="A1688" s="20" t="s">
        <v>1987</v>
      </c>
      <c r="B1688" s="21" t="s">
        <v>1992</v>
      </c>
      <c r="C1688" s="28">
        <v>705023</v>
      </c>
      <c r="D1688" s="23">
        <v>2</v>
      </c>
      <c r="E1688" s="29">
        <v>15.99</v>
      </c>
      <c r="F1688" s="25">
        <v>31.98</v>
      </c>
      <c r="G1688" s="26">
        <v>3148957871155</v>
      </c>
    </row>
    <row r="1689" spans="1:7" ht="13.8">
      <c r="A1689" s="20" t="s">
        <v>1987</v>
      </c>
      <c r="B1689" s="27" t="s">
        <v>1993</v>
      </c>
      <c r="C1689" s="28" t="s">
        <v>1994</v>
      </c>
      <c r="D1689" s="23">
        <v>1</v>
      </c>
      <c r="E1689" s="31">
        <v>25.99</v>
      </c>
      <c r="F1689" s="25">
        <v>25.99</v>
      </c>
      <c r="G1689" s="26">
        <v>3148957875016</v>
      </c>
    </row>
    <row r="1690" spans="1:7" ht="13.8">
      <c r="A1690" s="72" t="s">
        <v>1987</v>
      </c>
      <c r="B1690" s="73" t="s">
        <v>1995</v>
      </c>
      <c r="C1690" s="74">
        <v>705021</v>
      </c>
      <c r="D1690" s="75">
        <v>1</v>
      </c>
      <c r="E1690" s="34">
        <v>18.489999999999998</v>
      </c>
      <c r="F1690" s="76">
        <v>18.489999999999998</v>
      </c>
      <c r="G1690" s="26">
        <v>3148950074980</v>
      </c>
    </row>
    <row r="1691" spans="1:7" ht="13.8">
      <c r="A1691" s="11" t="s">
        <v>1987</v>
      </c>
      <c r="B1691" s="27" t="s">
        <v>1996</v>
      </c>
      <c r="C1691" s="48">
        <v>525959</v>
      </c>
      <c r="D1691" s="39">
        <v>12</v>
      </c>
      <c r="E1691" s="31">
        <v>9.0500000000000007</v>
      </c>
      <c r="F1691" s="31">
        <v>108.6</v>
      </c>
      <c r="G1691" s="26">
        <v>3148950171511</v>
      </c>
    </row>
    <row r="1692" spans="1:7" ht="13.8">
      <c r="A1692" s="11" t="s">
        <v>1497</v>
      </c>
      <c r="B1692" s="27" t="s">
        <v>1997</v>
      </c>
      <c r="C1692" s="70">
        <v>469152</v>
      </c>
      <c r="D1692" s="39">
        <v>4</v>
      </c>
      <c r="E1692" s="31">
        <v>8.43</v>
      </c>
      <c r="F1692" s="31">
        <v>33.72</v>
      </c>
      <c r="G1692" s="26">
        <v>3329680961867</v>
      </c>
    </row>
    <row r="1693" spans="1:7" ht="13.8">
      <c r="A1693" s="49" t="s">
        <v>1998</v>
      </c>
      <c r="B1693" s="21" t="s">
        <v>1999</v>
      </c>
      <c r="C1693" s="22" t="s">
        <v>2000</v>
      </c>
      <c r="D1693" s="23">
        <v>24</v>
      </c>
      <c r="E1693" s="24">
        <v>11.74</v>
      </c>
      <c r="F1693" s="25">
        <v>281.76</v>
      </c>
      <c r="G1693" s="26">
        <v>3140290214002</v>
      </c>
    </row>
    <row r="1694" spans="1:7" ht="13.8">
      <c r="A1694" s="49" t="s">
        <v>1998</v>
      </c>
      <c r="B1694" s="21" t="s">
        <v>2001</v>
      </c>
      <c r="C1694" s="28" t="s">
        <v>2002</v>
      </c>
      <c r="D1694" s="23">
        <v>4</v>
      </c>
      <c r="E1694" s="29">
        <v>13.9</v>
      </c>
      <c r="F1694" s="25">
        <v>55.6</v>
      </c>
      <c r="G1694" s="26">
        <v>3140290227507</v>
      </c>
    </row>
    <row r="1695" spans="1:7" ht="13.8">
      <c r="A1695" s="49" t="s">
        <v>1998</v>
      </c>
      <c r="B1695" s="21" t="s">
        <v>2003</v>
      </c>
      <c r="C1695" s="28" t="s">
        <v>2004</v>
      </c>
      <c r="D1695" s="23">
        <v>6</v>
      </c>
      <c r="E1695" s="29">
        <v>14.47</v>
      </c>
      <c r="F1695" s="25">
        <v>86.82</v>
      </c>
      <c r="G1695" s="26">
        <v>3140290227002</v>
      </c>
    </row>
    <row r="1696" spans="1:7" ht="13.8">
      <c r="A1696" s="49" t="s">
        <v>1998</v>
      </c>
      <c r="B1696" s="21" t="s">
        <v>2005</v>
      </c>
      <c r="C1696" s="28" t="s">
        <v>2006</v>
      </c>
      <c r="D1696" s="23">
        <v>9</v>
      </c>
      <c r="E1696" s="29">
        <v>9.82</v>
      </c>
      <c r="F1696" s="25">
        <v>88.38</v>
      </c>
      <c r="G1696" s="26">
        <v>3140290227183</v>
      </c>
    </row>
    <row r="1697" spans="1:7" ht="13.8">
      <c r="A1697" s="49" t="s">
        <v>1998</v>
      </c>
      <c r="B1697" s="21" t="s">
        <v>2007</v>
      </c>
      <c r="C1697" s="28" t="s">
        <v>2008</v>
      </c>
      <c r="D1697" s="23">
        <v>3</v>
      </c>
      <c r="E1697" s="29">
        <v>18.54</v>
      </c>
      <c r="F1697" s="25">
        <v>55.62</v>
      </c>
      <c r="G1697" s="26">
        <v>3140290208508</v>
      </c>
    </row>
    <row r="1698" spans="1:7" ht="13.8">
      <c r="A1698" s="49" t="s">
        <v>1998</v>
      </c>
      <c r="B1698" s="21" t="s">
        <v>2009</v>
      </c>
      <c r="C1698" s="28" t="s">
        <v>2010</v>
      </c>
      <c r="D1698" s="23">
        <v>3</v>
      </c>
      <c r="E1698" s="29">
        <v>2.25</v>
      </c>
      <c r="F1698" s="25">
        <v>6.75</v>
      </c>
      <c r="G1698" s="26">
        <v>3140290338166</v>
      </c>
    </row>
    <row r="1699" spans="1:7" ht="13.8">
      <c r="A1699" s="49" t="s">
        <v>1998</v>
      </c>
      <c r="B1699" s="21" t="s">
        <v>2011</v>
      </c>
      <c r="C1699" s="28" t="s">
        <v>2012</v>
      </c>
      <c r="D1699" s="23">
        <v>3</v>
      </c>
      <c r="E1699" s="29">
        <v>2.25</v>
      </c>
      <c r="F1699" s="25">
        <v>6.75</v>
      </c>
      <c r="G1699" s="26">
        <v>3140290338005</v>
      </c>
    </row>
    <row r="1700" spans="1:7" ht="13.8">
      <c r="A1700" s="49" t="s">
        <v>1998</v>
      </c>
      <c r="B1700" s="21" t="s">
        <v>2013</v>
      </c>
      <c r="C1700" s="28" t="s">
        <v>2014</v>
      </c>
      <c r="D1700" s="23">
        <v>7</v>
      </c>
      <c r="E1700" s="29">
        <v>11.99</v>
      </c>
      <c r="F1700" s="25">
        <v>83.93</v>
      </c>
      <c r="G1700" s="26">
        <v>31402900472501</v>
      </c>
    </row>
    <row r="1701" spans="1:7" ht="13.8">
      <c r="A1701" s="49" t="s">
        <v>1998</v>
      </c>
      <c r="B1701" s="21" t="s">
        <v>2015</v>
      </c>
      <c r="C1701" s="28" t="s">
        <v>2016</v>
      </c>
      <c r="D1701" s="23">
        <v>5</v>
      </c>
      <c r="E1701" s="29">
        <v>11.99</v>
      </c>
      <c r="F1701" s="25">
        <v>59.95</v>
      </c>
      <c r="G1701" s="26">
        <v>3140290433502</v>
      </c>
    </row>
    <row r="1702" spans="1:7" ht="13.8">
      <c r="A1702" s="49" t="s">
        <v>1998</v>
      </c>
      <c r="B1702" s="21" t="s">
        <v>2017</v>
      </c>
      <c r="C1702" s="28" t="s">
        <v>2018</v>
      </c>
      <c r="D1702" s="23">
        <v>1</v>
      </c>
      <c r="E1702" s="29">
        <v>11.99</v>
      </c>
      <c r="F1702" s="25">
        <v>11.99</v>
      </c>
      <c r="G1702" s="26">
        <v>3140290410008</v>
      </c>
    </row>
    <row r="1703" spans="1:7" ht="13.8">
      <c r="A1703" s="49" t="s">
        <v>1998</v>
      </c>
      <c r="B1703" s="27" t="s">
        <v>2019</v>
      </c>
      <c r="C1703" s="28" t="s">
        <v>2020</v>
      </c>
      <c r="D1703" s="23">
        <v>5</v>
      </c>
      <c r="E1703" s="31">
        <v>11.99</v>
      </c>
      <c r="F1703" s="25">
        <v>59.95</v>
      </c>
      <c r="G1703" s="26">
        <v>3140290472006</v>
      </c>
    </row>
    <row r="1704" spans="1:7" ht="13.8">
      <c r="A1704" s="80" t="s">
        <v>151</v>
      </c>
      <c r="B1704" s="22" t="s">
        <v>2021</v>
      </c>
      <c r="C1704" s="22" t="s">
        <v>2022</v>
      </c>
      <c r="D1704" s="23">
        <v>1</v>
      </c>
      <c r="E1704" s="24">
        <v>26.77</v>
      </c>
      <c r="F1704" s="25">
        <v>26.77</v>
      </c>
      <c r="G1704" s="26"/>
    </row>
    <row r="1705" spans="1:7" ht="13.8">
      <c r="A1705" s="80" t="s">
        <v>151</v>
      </c>
      <c r="B1705" s="48" t="s">
        <v>2021</v>
      </c>
      <c r="C1705" s="48" t="s">
        <v>2023</v>
      </c>
      <c r="D1705" s="39">
        <v>7</v>
      </c>
      <c r="E1705" s="31">
        <v>26.77</v>
      </c>
      <c r="F1705" s="25">
        <v>187.39</v>
      </c>
      <c r="G1705" s="26"/>
    </row>
    <row r="1706" spans="1:7" ht="13.8">
      <c r="A1706" s="80" t="s">
        <v>151</v>
      </c>
      <c r="B1706" s="48" t="s">
        <v>2021</v>
      </c>
      <c r="C1706" s="48" t="s">
        <v>2024</v>
      </c>
      <c r="D1706" s="39">
        <v>3</v>
      </c>
      <c r="E1706" s="31">
        <v>34.85</v>
      </c>
      <c r="F1706" s="25">
        <v>104.55</v>
      </c>
      <c r="G1706" s="26"/>
    </row>
    <row r="1707" spans="1:7" ht="13.8">
      <c r="A1707" s="80" t="s">
        <v>151</v>
      </c>
      <c r="B1707" s="48" t="s">
        <v>2025</v>
      </c>
      <c r="C1707" s="48" t="s">
        <v>2026</v>
      </c>
      <c r="D1707" s="39">
        <v>6</v>
      </c>
      <c r="E1707" s="31">
        <v>59.99</v>
      </c>
      <c r="F1707" s="25">
        <v>359.94</v>
      </c>
      <c r="G1707" s="26"/>
    </row>
    <row r="1708" spans="1:7" ht="13.8">
      <c r="A1708" s="80" t="s">
        <v>151</v>
      </c>
      <c r="B1708" s="48" t="s">
        <v>2027</v>
      </c>
      <c r="C1708" s="48" t="s">
        <v>2028</v>
      </c>
      <c r="D1708" s="39">
        <v>10</v>
      </c>
      <c r="E1708" s="31">
        <v>23</v>
      </c>
      <c r="F1708" s="25">
        <v>230</v>
      </c>
      <c r="G1708" s="26"/>
    </row>
    <row r="1709" spans="1:7" ht="13.8">
      <c r="A1709" s="80" t="s">
        <v>151</v>
      </c>
      <c r="B1709" s="48" t="s">
        <v>2027</v>
      </c>
      <c r="C1709" s="48" t="s">
        <v>2029</v>
      </c>
      <c r="D1709" s="39">
        <v>2</v>
      </c>
      <c r="E1709" s="31">
        <v>23.15</v>
      </c>
      <c r="F1709" s="25">
        <v>46.3</v>
      </c>
      <c r="G1709" s="26"/>
    </row>
    <row r="1710" spans="1:7" ht="13.8">
      <c r="A1710" s="80" t="s">
        <v>151</v>
      </c>
      <c r="B1710" s="48" t="s">
        <v>2027</v>
      </c>
      <c r="C1710" s="48" t="s">
        <v>2030</v>
      </c>
      <c r="D1710" s="39">
        <v>2</v>
      </c>
      <c r="E1710" s="31">
        <v>23.15</v>
      </c>
      <c r="F1710" s="25">
        <v>46.3</v>
      </c>
      <c r="G1710" s="26"/>
    </row>
    <row r="1711" spans="1:7" ht="13.8">
      <c r="A1711" s="80" t="s">
        <v>151</v>
      </c>
      <c r="B1711" s="48" t="s">
        <v>2031</v>
      </c>
      <c r="C1711" s="48" t="s">
        <v>2032</v>
      </c>
      <c r="D1711" s="39">
        <v>1</v>
      </c>
      <c r="E1711" s="31">
        <v>40.56</v>
      </c>
      <c r="F1711" s="25">
        <v>40.56</v>
      </c>
      <c r="G1711" s="26"/>
    </row>
    <row r="1712" spans="1:7" ht="13.8">
      <c r="A1712" s="80" t="s">
        <v>151</v>
      </c>
      <c r="B1712" s="48" t="s">
        <v>2031</v>
      </c>
      <c r="C1712" s="48" t="s">
        <v>2033</v>
      </c>
      <c r="D1712" s="39">
        <v>1</v>
      </c>
      <c r="E1712" s="31">
        <v>82.97</v>
      </c>
      <c r="F1712" s="25">
        <v>82.97</v>
      </c>
      <c r="G1712" s="26"/>
    </row>
    <row r="1713" spans="1:7" ht="13.8">
      <c r="A1713" s="80" t="s">
        <v>151</v>
      </c>
      <c r="B1713" s="48" t="s">
        <v>2034</v>
      </c>
      <c r="C1713" s="48" t="s">
        <v>2035</v>
      </c>
      <c r="D1713" s="39">
        <v>1</v>
      </c>
      <c r="E1713" s="31">
        <v>68</v>
      </c>
      <c r="F1713" s="25">
        <v>68</v>
      </c>
      <c r="G1713" s="26"/>
    </row>
    <row r="1714" spans="1:7" ht="13.8">
      <c r="A1714" s="80" t="s">
        <v>151</v>
      </c>
      <c r="B1714" s="48" t="s">
        <v>2031</v>
      </c>
      <c r="C1714" s="48" t="s">
        <v>2036</v>
      </c>
      <c r="D1714" s="39">
        <v>1</v>
      </c>
      <c r="E1714" s="31">
        <v>56</v>
      </c>
      <c r="F1714" s="25">
        <v>56</v>
      </c>
      <c r="G1714" s="26"/>
    </row>
    <row r="1715" spans="1:7" ht="13.8">
      <c r="A1715" s="80" t="s">
        <v>151</v>
      </c>
      <c r="B1715" s="48" t="s">
        <v>2037</v>
      </c>
      <c r="C1715" s="48" t="s">
        <v>2038</v>
      </c>
      <c r="D1715" s="39">
        <v>1</v>
      </c>
      <c r="E1715" s="31">
        <v>95</v>
      </c>
      <c r="F1715" s="25">
        <v>95</v>
      </c>
      <c r="G1715" s="26"/>
    </row>
    <row r="1716" spans="1:7" ht="13.8">
      <c r="A1716" s="80" t="s">
        <v>151</v>
      </c>
      <c r="B1716" s="48" t="s">
        <v>2039</v>
      </c>
      <c r="C1716" s="48" t="s">
        <v>2040</v>
      </c>
      <c r="D1716" s="39">
        <v>1</v>
      </c>
      <c r="E1716" s="31">
        <v>85</v>
      </c>
      <c r="F1716" s="25">
        <v>85</v>
      </c>
      <c r="G1716" s="26"/>
    </row>
    <row r="1717" spans="1:7" ht="13.8">
      <c r="A1717" s="80" t="s">
        <v>151</v>
      </c>
      <c r="B1717" s="48" t="s">
        <v>2041</v>
      </c>
      <c r="C1717" s="48" t="s">
        <v>2042</v>
      </c>
      <c r="D1717" s="39">
        <v>9</v>
      </c>
      <c r="E1717" s="31">
        <v>44.5</v>
      </c>
      <c r="F1717" s="25">
        <v>400.5</v>
      </c>
      <c r="G1717" s="26"/>
    </row>
    <row r="1718" spans="1:7" ht="13.8">
      <c r="A1718" s="80" t="s">
        <v>151</v>
      </c>
      <c r="B1718" s="48" t="s">
        <v>2043</v>
      </c>
      <c r="C1718" s="48" t="s">
        <v>2044</v>
      </c>
      <c r="D1718" s="39">
        <v>10</v>
      </c>
      <c r="E1718" s="31">
        <v>22.01</v>
      </c>
      <c r="F1718" s="25">
        <v>220.1</v>
      </c>
      <c r="G1718" s="26"/>
    </row>
    <row r="1719" spans="1:7" ht="13.8">
      <c r="A1719" s="80" t="s">
        <v>151</v>
      </c>
      <c r="B1719" s="48" t="s">
        <v>2045</v>
      </c>
      <c r="C1719" s="48" t="s">
        <v>2046</v>
      </c>
      <c r="D1719" s="39">
        <v>14</v>
      </c>
      <c r="E1719" s="31">
        <v>12.96</v>
      </c>
      <c r="F1719" s="25">
        <v>181.44</v>
      </c>
      <c r="G1719" s="26"/>
    </row>
    <row r="1720" spans="1:7" ht="13.8">
      <c r="A1720" s="80" t="s">
        <v>151</v>
      </c>
      <c r="B1720" s="48" t="s">
        <v>2047</v>
      </c>
      <c r="C1720" s="48" t="s">
        <v>2048</v>
      </c>
      <c r="D1720" s="39">
        <v>31</v>
      </c>
      <c r="E1720" s="31">
        <v>18.7</v>
      </c>
      <c r="F1720" s="25">
        <v>579.70000000000005</v>
      </c>
      <c r="G1720" s="26"/>
    </row>
    <row r="1721" spans="1:7" ht="13.8">
      <c r="A1721" s="80" t="s">
        <v>151</v>
      </c>
      <c r="B1721" s="48" t="s">
        <v>2049</v>
      </c>
      <c r="C1721" s="48" t="s">
        <v>2050</v>
      </c>
      <c r="D1721" s="39">
        <v>13</v>
      </c>
      <c r="E1721" s="31">
        <v>32.340000000000003</v>
      </c>
      <c r="F1721" s="25">
        <v>420.42</v>
      </c>
      <c r="G1721" s="26"/>
    </row>
    <row r="1722" spans="1:7" ht="13.8">
      <c r="A1722" s="80" t="s">
        <v>151</v>
      </c>
      <c r="B1722" s="48" t="s">
        <v>2051</v>
      </c>
      <c r="C1722" s="48" t="s">
        <v>2052</v>
      </c>
      <c r="D1722" s="39">
        <v>3</v>
      </c>
      <c r="E1722" s="31">
        <v>15</v>
      </c>
      <c r="F1722" s="25">
        <f t="shared" ref="F1722:F1793" si="6">D1722*E1722</f>
        <v>45</v>
      </c>
      <c r="G1722" s="26"/>
    </row>
    <row r="1723" spans="1:7" ht="13.8">
      <c r="A1723" s="80" t="s">
        <v>151</v>
      </c>
      <c r="B1723" s="48" t="s">
        <v>2051</v>
      </c>
      <c r="C1723" s="48" t="s">
        <v>2053</v>
      </c>
      <c r="D1723" s="39">
        <v>6</v>
      </c>
      <c r="E1723" s="31">
        <v>15</v>
      </c>
      <c r="F1723" s="25">
        <f t="shared" si="6"/>
        <v>90</v>
      </c>
      <c r="G1723" s="26"/>
    </row>
    <row r="1724" spans="1:7" ht="13.8">
      <c r="A1724" s="80" t="s">
        <v>151</v>
      </c>
      <c r="B1724" s="48" t="s">
        <v>2051</v>
      </c>
      <c r="C1724" s="48" t="s">
        <v>2054</v>
      </c>
      <c r="D1724" s="39">
        <v>2</v>
      </c>
      <c r="E1724" s="31">
        <v>15</v>
      </c>
      <c r="F1724" s="25">
        <f t="shared" si="6"/>
        <v>30</v>
      </c>
      <c r="G1724" s="26"/>
    </row>
    <row r="1725" spans="1:7" ht="13.8">
      <c r="A1725" s="80" t="s">
        <v>151</v>
      </c>
      <c r="B1725" s="48" t="s">
        <v>2051</v>
      </c>
      <c r="C1725" s="48" t="s">
        <v>2055</v>
      </c>
      <c r="D1725" s="39">
        <v>4</v>
      </c>
      <c r="E1725" s="31">
        <v>15</v>
      </c>
      <c r="F1725" s="25">
        <f t="shared" si="6"/>
        <v>60</v>
      </c>
      <c r="G1725" s="26"/>
    </row>
    <row r="1726" spans="1:7" ht="13.8">
      <c r="A1726" s="80" t="s">
        <v>151</v>
      </c>
      <c r="B1726" s="48" t="s">
        <v>2056</v>
      </c>
      <c r="C1726" s="48" t="s">
        <v>2057</v>
      </c>
      <c r="D1726" s="39">
        <v>8</v>
      </c>
      <c r="E1726" s="31">
        <v>15</v>
      </c>
      <c r="F1726" s="25">
        <f t="shared" si="6"/>
        <v>120</v>
      </c>
      <c r="G1726" s="26"/>
    </row>
    <row r="1727" spans="1:7" ht="13.8">
      <c r="A1727" s="80" t="s">
        <v>151</v>
      </c>
      <c r="B1727" s="48" t="s">
        <v>2051</v>
      </c>
      <c r="C1727" s="38" t="s">
        <v>2058</v>
      </c>
      <c r="D1727" s="39">
        <v>4</v>
      </c>
      <c r="E1727" s="31">
        <v>15</v>
      </c>
      <c r="F1727" s="25">
        <f t="shared" si="6"/>
        <v>60</v>
      </c>
      <c r="G1727" s="26"/>
    </row>
    <row r="1728" spans="1:7" ht="13.8">
      <c r="A1728" s="80" t="s">
        <v>151</v>
      </c>
      <c r="B1728" s="48" t="s">
        <v>2051</v>
      </c>
      <c r="C1728" s="48" t="s">
        <v>2059</v>
      </c>
      <c r="D1728" s="39">
        <v>2</v>
      </c>
      <c r="E1728" s="31">
        <v>15</v>
      </c>
      <c r="F1728" s="25">
        <f t="shared" si="6"/>
        <v>30</v>
      </c>
      <c r="G1728" s="26"/>
    </row>
    <row r="1729" spans="1:7" ht="13.8">
      <c r="A1729" s="80" t="s">
        <v>151</v>
      </c>
      <c r="B1729" s="48" t="s">
        <v>2051</v>
      </c>
      <c r="C1729" s="48" t="s">
        <v>2052</v>
      </c>
      <c r="D1729" s="39">
        <v>2</v>
      </c>
      <c r="E1729" s="31">
        <v>15</v>
      </c>
      <c r="F1729" s="25">
        <f t="shared" si="6"/>
        <v>30</v>
      </c>
      <c r="G1729" s="26"/>
    </row>
    <row r="1730" spans="1:7" ht="13.8">
      <c r="A1730" s="80" t="s">
        <v>151</v>
      </c>
      <c r="B1730" s="48" t="s">
        <v>2056</v>
      </c>
      <c r="C1730" s="48" t="s">
        <v>2060</v>
      </c>
      <c r="D1730" s="39">
        <v>8</v>
      </c>
      <c r="E1730" s="31">
        <v>15</v>
      </c>
      <c r="F1730" s="25">
        <f t="shared" si="6"/>
        <v>120</v>
      </c>
      <c r="G1730" s="26"/>
    </row>
    <row r="1731" spans="1:7" ht="13.8">
      <c r="A1731" s="80" t="s">
        <v>151</v>
      </c>
      <c r="B1731" s="48" t="s">
        <v>2056</v>
      </c>
      <c r="C1731" s="38" t="s">
        <v>2061</v>
      </c>
      <c r="D1731" s="39">
        <v>2</v>
      </c>
      <c r="E1731" s="31">
        <v>15</v>
      </c>
      <c r="F1731" s="25">
        <f t="shared" si="6"/>
        <v>30</v>
      </c>
      <c r="G1731" s="26"/>
    </row>
    <row r="1732" spans="1:7" ht="13.8">
      <c r="A1732" s="80" t="s">
        <v>151</v>
      </c>
      <c r="B1732" s="48" t="s">
        <v>2051</v>
      </c>
      <c r="C1732" s="48" t="s">
        <v>2062</v>
      </c>
      <c r="D1732" s="39">
        <v>1</v>
      </c>
      <c r="E1732" s="31">
        <v>15</v>
      </c>
      <c r="F1732" s="25">
        <f t="shared" si="6"/>
        <v>15</v>
      </c>
      <c r="G1732" s="26"/>
    </row>
    <row r="1733" spans="1:7" ht="13.8">
      <c r="A1733" s="80" t="s">
        <v>151</v>
      </c>
      <c r="B1733" s="48" t="s">
        <v>2051</v>
      </c>
      <c r="C1733" s="48" t="s">
        <v>2063</v>
      </c>
      <c r="D1733" s="39">
        <v>1</v>
      </c>
      <c r="E1733" s="31">
        <v>15</v>
      </c>
      <c r="F1733" s="25">
        <f t="shared" si="6"/>
        <v>15</v>
      </c>
      <c r="G1733" s="26"/>
    </row>
    <row r="1734" spans="1:7" ht="13.8">
      <c r="A1734" s="80" t="s">
        <v>151</v>
      </c>
      <c r="B1734" s="48" t="s">
        <v>2056</v>
      </c>
      <c r="C1734" s="48" t="s">
        <v>2064</v>
      </c>
      <c r="D1734" s="39">
        <v>1</v>
      </c>
      <c r="E1734" s="31">
        <v>15</v>
      </c>
      <c r="F1734" s="25">
        <f t="shared" si="6"/>
        <v>15</v>
      </c>
      <c r="G1734" s="26"/>
    </row>
    <row r="1735" spans="1:7" ht="13.8">
      <c r="A1735" s="80" t="s">
        <v>151</v>
      </c>
      <c r="B1735" s="48" t="s">
        <v>2051</v>
      </c>
      <c r="C1735" s="48" t="s">
        <v>2065</v>
      </c>
      <c r="D1735" s="39">
        <v>7</v>
      </c>
      <c r="E1735" s="31">
        <v>15</v>
      </c>
      <c r="F1735" s="25">
        <f t="shared" si="6"/>
        <v>105</v>
      </c>
      <c r="G1735" s="26"/>
    </row>
    <row r="1736" spans="1:7" ht="13.8">
      <c r="A1736" s="80" t="s">
        <v>151</v>
      </c>
      <c r="B1736" s="48" t="s">
        <v>2051</v>
      </c>
      <c r="C1736" s="48" t="s">
        <v>2066</v>
      </c>
      <c r="D1736" s="39">
        <v>4</v>
      </c>
      <c r="E1736" s="31">
        <v>15</v>
      </c>
      <c r="F1736" s="25">
        <f t="shared" si="6"/>
        <v>60</v>
      </c>
      <c r="G1736" s="26"/>
    </row>
    <row r="1737" spans="1:7" ht="13.8">
      <c r="A1737" s="80" t="s">
        <v>151</v>
      </c>
      <c r="B1737" s="48" t="s">
        <v>2051</v>
      </c>
      <c r="C1737" s="48" t="s">
        <v>2067</v>
      </c>
      <c r="D1737" s="39">
        <v>2</v>
      </c>
      <c r="E1737" s="31">
        <v>15</v>
      </c>
      <c r="F1737" s="25">
        <f t="shared" si="6"/>
        <v>30</v>
      </c>
      <c r="G1737" s="26"/>
    </row>
    <row r="1738" spans="1:7" ht="13.8">
      <c r="A1738" s="80" t="s">
        <v>151</v>
      </c>
      <c r="B1738" s="48" t="s">
        <v>2051</v>
      </c>
      <c r="C1738" s="48" t="s">
        <v>2068</v>
      </c>
      <c r="D1738" s="39">
        <v>1</v>
      </c>
      <c r="E1738" s="31">
        <v>15</v>
      </c>
      <c r="F1738" s="25">
        <f t="shared" si="6"/>
        <v>15</v>
      </c>
      <c r="G1738" s="26"/>
    </row>
    <row r="1739" spans="1:7" ht="13.8">
      <c r="A1739" s="80" t="s">
        <v>151</v>
      </c>
      <c r="B1739" s="48" t="s">
        <v>2051</v>
      </c>
      <c r="C1739" s="48" t="s">
        <v>2069</v>
      </c>
      <c r="D1739" s="39">
        <v>1</v>
      </c>
      <c r="E1739" s="31">
        <v>15</v>
      </c>
      <c r="F1739" s="25">
        <f t="shared" si="6"/>
        <v>15</v>
      </c>
      <c r="G1739" s="26"/>
    </row>
    <row r="1740" spans="1:7" ht="13.8">
      <c r="A1740" s="80" t="s">
        <v>151</v>
      </c>
      <c r="B1740" s="48" t="s">
        <v>2051</v>
      </c>
      <c r="C1740" s="48" t="s">
        <v>2053</v>
      </c>
      <c r="D1740" s="39">
        <v>8</v>
      </c>
      <c r="E1740" s="31">
        <v>15</v>
      </c>
      <c r="F1740" s="25">
        <f t="shared" si="6"/>
        <v>120</v>
      </c>
      <c r="G1740" s="26"/>
    </row>
    <row r="1741" spans="1:7" ht="13.8">
      <c r="A1741" s="80" t="s">
        <v>151</v>
      </c>
      <c r="B1741" s="48" t="s">
        <v>2051</v>
      </c>
      <c r="C1741" s="48" t="s">
        <v>2070</v>
      </c>
      <c r="D1741" s="39">
        <v>3</v>
      </c>
      <c r="E1741" s="31">
        <v>15</v>
      </c>
      <c r="F1741" s="25">
        <f t="shared" si="6"/>
        <v>45</v>
      </c>
      <c r="G1741" s="26"/>
    </row>
    <row r="1742" spans="1:7" ht="13.8">
      <c r="A1742" s="80" t="s">
        <v>151</v>
      </c>
      <c r="B1742" s="48" t="s">
        <v>2051</v>
      </c>
      <c r="C1742" s="48" t="s">
        <v>2071</v>
      </c>
      <c r="D1742" s="39">
        <v>1</v>
      </c>
      <c r="E1742" s="31">
        <v>15</v>
      </c>
      <c r="F1742" s="25">
        <f t="shared" si="6"/>
        <v>15</v>
      </c>
      <c r="G1742" s="26"/>
    </row>
    <row r="1743" spans="1:7" ht="13.8">
      <c r="A1743" s="80" t="s">
        <v>151</v>
      </c>
      <c r="B1743" s="48" t="s">
        <v>2051</v>
      </c>
      <c r="C1743" s="48" t="s">
        <v>2072</v>
      </c>
      <c r="D1743" s="39">
        <v>3</v>
      </c>
      <c r="E1743" s="31">
        <v>15</v>
      </c>
      <c r="F1743" s="25">
        <f t="shared" si="6"/>
        <v>45</v>
      </c>
      <c r="G1743" s="26"/>
    </row>
    <row r="1744" spans="1:7" ht="13.8">
      <c r="A1744" s="80" t="s">
        <v>151</v>
      </c>
      <c r="B1744" s="48" t="s">
        <v>2051</v>
      </c>
      <c r="C1744" s="48" t="s">
        <v>2073</v>
      </c>
      <c r="D1744" s="39">
        <v>3</v>
      </c>
      <c r="E1744" s="31">
        <v>15</v>
      </c>
      <c r="F1744" s="25">
        <f t="shared" si="6"/>
        <v>45</v>
      </c>
      <c r="G1744" s="26"/>
    </row>
    <row r="1745" spans="1:7" ht="13.8">
      <c r="A1745" s="80" t="s">
        <v>151</v>
      </c>
      <c r="B1745" s="48" t="s">
        <v>2051</v>
      </c>
      <c r="C1745" s="48" t="s">
        <v>2074</v>
      </c>
      <c r="D1745" s="39">
        <v>12</v>
      </c>
      <c r="E1745" s="31">
        <v>15</v>
      </c>
      <c r="F1745" s="25">
        <f t="shared" si="6"/>
        <v>180</v>
      </c>
      <c r="G1745" s="26"/>
    </row>
    <row r="1746" spans="1:7" ht="13.8">
      <c r="A1746" s="80" t="s">
        <v>151</v>
      </c>
      <c r="B1746" s="48" t="s">
        <v>2051</v>
      </c>
      <c r="C1746" s="48" t="s">
        <v>2075</v>
      </c>
      <c r="D1746" s="39">
        <v>8</v>
      </c>
      <c r="E1746" s="31">
        <v>15</v>
      </c>
      <c r="F1746" s="25">
        <f t="shared" si="6"/>
        <v>120</v>
      </c>
      <c r="G1746" s="26"/>
    </row>
    <row r="1747" spans="1:7" ht="13.8">
      <c r="A1747" s="80" t="s">
        <v>151</v>
      </c>
      <c r="B1747" s="48" t="s">
        <v>2051</v>
      </c>
      <c r="C1747" s="48" t="s">
        <v>2073</v>
      </c>
      <c r="D1747" s="39">
        <v>3</v>
      </c>
      <c r="E1747" s="31">
        <v>15</v>
      </c>
      <c r="F1747" s="25">
        <f t="shared" si="6"/>
        <v>45</v>
      </c>
      <c r="G1747" s="26"/>
    </row>
    <row r="1748" spans="1:7" ht="13.8">
      <c r="A1748" s="80" t="s">
        <v>151</v>
      </c>
      <c r="B1748" s="48" t="s">
        <v>2051</v>
      </c>
      <c r="C1748" s="48" t="s">
        <v>2076</v>
      </c>
      <c r="D1748" s="39">
        <v>2</v>
      </c>
      <c r="E1748" s="31">
        <v>15</v>
      </c>
      <c r="F1748" s="25">
        <f t="shared" si="6"/>
        <v>30</v>
      </c>
      <c r="G1748" s="26"/>
    </row>
    <row r="1749" spans="1:7" ht="13.8">
      <c r="A1749" s="80" t="s">
        <v>151</v>
      </c>
      <c r="B1749" s="48" t="s">
        <v>2051</v>
      </c>
      <c r="C1749" s="48" t="s">
        <v>2077</v>
      </c>
      <c r="D1749" s="39">
        <v>8</v>
      </c>
      <c r="E1749" s="31">
        <v>15</v>
      </c>
      <c r="F1749" s="25">
        <f t="shared" si="6"/>
        <v>120</v>
      </c>
      <c r="G1749" s="26"/>
    </row>
    <row r="1750" spans="1:7" ht="13.8">
      <c r="A1750" s="80" t="s">
        <v>151</v>
      </c>
      <c r="B1750" s="48" t="s">
        <v>2051</v>
      </c>
      <c r="C1750" s="48" t="s">
        <v>2078</v>
      </c>
      <c r="D1750" s="39">
        <v>6</v>
      </c>
      <c r="E1750" s="31">
        <v>15</v>
      </c>
      <c r="F1750" s="25">
        <f t="shared" si="6"/>
        <v>90</v>
      </c>
      <c r="G1750" s="26"/>
    </row>
    <row r="1751" spans="1:7" ht="13.8">
      <c r="A1751" s="80" t="s">
        <v>151</v>
      </c>
      <c r="B1751" s="48" t="s">
        <v>2051</v>
      </c>
      <c r="C1751" s="48" t="s">
        <v>2079</v>
      </c>
      <c r="D1751" s="39">
        <v>5</v>
      </c>
      <c r="E1751" s="31">
        <v>15</v>
      </c>
      <c r="F1751" s="25">
        <f t="shared" si="6"/>
        <v>75</v>
      </c>
      <c r="G1751" s="26"/>
    </row>
    <row r="1752" spans="1:7" ht="13.8">
      <c r="A1752" s="80" t="s">
        <v>151</v>
      </c>
      <c r="B1752" s="48" t="s">
        <v>2051</v>
      </c>
      <c r="C1752" s="48" t="s">
        <v>2080</v>
      </c>
      <c r="D1752" s="39">
        <v>9</v>
      </c>
      <c r="E1752" s="31">
        <v>15</v>
      </c>
      <c r="F1752" s="25">
        <f t="shared" si="6"/>
        <v>135</v>
      </c>
      <c r="G1752" s="26"/>
    </row>
    <row r="1753" spans="1:7" ht="13.8">
      <c r="A1753" s="80" t="s">
        <v>151</v>
      </c>
      <c r="B1753" s="48" t="s">
        <v>2051</v>
      </c>
      <c r="C1753" s="48" t="s">
        <v>2081</v>
      </c>
      <c r="D1753" s="39">
        <v>1</v>
      </c>
      <c r="E1753" s="31">
        <v>15</v>
      </c>
      <c r="F1753" s="25">
        <f t="shared" si="6"/>
        <v>15</v>
      </c>
      <c r="G1753" s="26"/>
    </row>
    <row r="1754" spans="1:7" ht="13.8">
      <c r="A1754" s="80" t="s">
        <v>151</v>
      </c>
      <c r="B1754" s="48" t="s">
        <v>2051</v>
      </c>
      <c r="C1754" s="48" t="s">
        <v>2082</v>
      </c>
      <c r="D1754" s="39">
        <v>5</v>
      </c>
      <c r="E1754" s="31">
        <v>15</v>
      </c>
      <c r="F1754" s="25">
        <f t="shared" si="6"/>
        <v>75</v>
      </c>
      <c r="G1754" s="26"/>
    </row>
    <row r="1755" spans="1:7" ht="13.8">
      <c r="A1755" s="80" t="s">
        <v>151</v>
      </c>
      <c r="B1755" s="48" t="s">
        <v>2051</v>
      </c>
      <c r="C1755" s="48" t="s">
        <v>2083</v>
      </c>
      <c r="D1755" s="39">
        <v>5</v>
      </c>
      <c r="E1755" s="31">
        <v>15</v>
      </c>
      <c r="F1755" s="25">
        <f t="shared" si="6"/>
        <v>75</v>
      </c>
      <c r="G1755" s="26"/>
    </row>
    <row r="1756" spans="1:7" ht="13.8">
      <c r="A1756" s="80" t="s">
        <v>151</v>
      </c>
      <c r="B1756" s="48" t="s">
        <v>2051</v>
      </c>
      <c r="C1756" s="48" t="s">
        <v>2072</v>
      </c>
      <c r="D1756" s="39">
        <v>5</v>
      </c>
      <c r="E1756" s="31">
        <v>15</v>
      </c>
      <c r="F1756" s="25">
        <f t="shared" si="6"/>
        <v>75</v>
      </c>
      <c r="G1756" s="26"/>
    </row>
    <row r="1757" spans="1:7" ht="13.8">
      <c r="A1757" s="80" t="s">
        <v>151</v>
      </c>
      <c r="B1757" s="48" t="s">
        <v>2051</v>
      </c>
      <c r="C1757" s="48" t="s">
        <v>2084</v>
      </c>
      <c r="D1757" s="39">
        <v>4</v>
      </c>
      <c r="E1757" s="31">
        <v>15</v>
      </c>
      <c r="F1757" s="25">
        <f t="shared" si="6"/>
        <v>60</v>
      </c>
      <c r="G1757" s="26"/>
    </row>
    <row r="1758" spans="1:7" ht="13.8">
      <c r="A1758" s="80" t="s">
        <v>151</v>
      </c>
      <c r="B1758" s="48" t="s">
        <v>2051</v>
      </c>
      <c r="C1758" s="48" t="s">
        <v>2085</v>
      </c>
      <c r="D1758" s="39">
        <v>19</v>
      </c>
      <c r="E1758" s="31">
        <v>15</v>
      </c>
      <c r="F1758" s="25">
        <f t="shared" si="6"/>
        <v>285</v>
      </c>
      <c r="G1758" s="26"/>
    </row>
    <row r="1759" spans="1:7" ht="13.8">
      <c r="A1759" s="80" t="s">
        <v>151</v>
      </c>
      <c r="B1759" s="48" t="s">
        <v>2051</v>
      </c>
      <c r="C1759" s="48" t="s">
        <v>2081</v>
      </c>
      <c r="D1759" s="39">
        <v>3</v>
      </c>
      <c r="E1759" s="31">
        <v>15</v>
      </c>
      <c r="F1759" s="25">
        <f t="shared" si="6"/>
        <v>45</v>
      </c>
      <c r="G1759" s="26"/>
    </row>
    <row r="1760" spans="1:7" ht="13.8">
      <c r="A1760" s="80" t="s">
        <v>151</v>
      </c>
      <c r="B1760" s="48" t="s">
        <v>2051</v>
      </c>
      <c r="C1760" s="48" t="s">
        <v>2073</v>
      </c>
      <c r="D1760" s="39">
        <v>5</v>
      </c>
      <c r="E1760" s="31">
        <v>15</v>
      </c>
      <c r="F1760" s="25">
        <f t="shared" si="6"/>
        <v>75</v>
      </c>
      <c r="G1760" s="26"/>
    </row>
    <row r="1761" spans="1:7" ht="13.8">
      <c r="A1761" s="80" t="s">
        <v>151</v>
      </c>
      <c r="B1761" s="48" t="s">
        <v>2051</v>
      </c>
      <c r="C1761" s="48" t="s">
        <v>2086</v>
      </c>
      <c r="D1761" s="39">
        <v>6</v>
      </c>
      <c r="E1761" s="31">
        <v>15</v>
      </c>
      <c r="F1761" s="25">
        <f t="shared" si="6"/>
        <v>90</v>
      </c>
      <c r="G1761" s="26"/>
    </row>
    <row r="1762" spans="1:7" ht="13.8">
      <c r="A1762" s="80" t="s">
        <v>151</v>
      </c>
      <c r="B1762" s="48" t="s">
        <v>2087</v>
      </c>
      <c r="C1762" s="48"/>
      <c r="D1762" s="39">
        <v>1</v>
      </c>
      <c r="E1762" s="31">
        <v>14.07</v>
      </c>
      <c r="F1762" s="25">
        <f t="shared" si="6"/>
        <v>14.07</v>
      </c>
      <c r="G1762" s="26"/>
    </row>
    <row r="1763" spans="1:7" ht="13.8">
      <c r="A1763" s="80" t="s">
        <v>151</v>
      </c>
      <c r="B1763" s="48" t="s">
        <v>2088</v>
      </c>
      <c r="C1763" s="48" t="s">
        <v>2089</v>
      </c>
      <c r="D1763" s="39">
        <v>2</v>
      </c>
      <c r="E1763" s="31"/>
      <c r="F1763" s="25">
        <f t="shared" si="6"/>
        <v>0</v>
      </c>
      <c r="G1763" s="26"/>
    </row>
    <row r="1764" spans="1:7" ht="13.8">
      <c r="A1764" s="80" t="s">
        <v>151</v>
      </c>
      <c r="B1764" s="48" t="s">
        <v>2090</v>
      </c>
      <c r="C1764" s="48" t="s">
        <v>2091</v>
      </c>
      <c r="D1764" s="39">
        <v>3</v>
      </c>
      <c r="E1764" s="31">
        <v>13</v>
      </c>
      <c r="F1764" s="25">
        <f t="shared" si="6"/>
        <v>39</v>
      </c>
      <c r="G1764" s="26"/>
    </row>
    <row r="1765" spans="1:7" ht="13.8">
      <c r="A1765" s="80" t="s">
        <v>151</v>
      </c>
      <c r="B1765" s="48" t="s">
        <v>2090</v>
      </c>
      <c r="C1765" s="48" t="s">
        <v>2092</v>
      </c>
      <c r="D1765" s="39">
        <v>2</v>
      </c>
      <c r="E1765" s="31">
        <v>13</v>
      </c>
      <c r="F1765" s="25">
        <f t="shared" si="6"/>
        <v>26</v>
      </c>
      <c r="G1765" s="26"/>
    </row>
    <row r="1766" spans="1:7" ht="13.8">
      <c r="A1766" s="80" t="s">
        <v>151</v>
      </c>
      <c r="B1766" s="48" t="s">
        <v>2090</v>
      </c>
      <c r="C1766" s="48" t="s">
        <v>2093</v>
      </c>
      <c r="D1766" s="39">
        <v>4</v>
      </c>
      <c r="E1766" s="31">
        <v>13</v>
      </c>
      <c r="F1766" s="25">
        <f t="shared" si="6"/>
        <v>52</v>
      </c>
      <c r="G1766" s="26"/>
    </row>
    <row r="1767" spans="1:7" ht="13.8">
      <c r="A1767" s="80" t="s">
        <v>151</v>
      </c>
      <c r="B1767" s="48" t="s">
        <v>2090</v>
      </c>
      <c r="C1767" s="48" t="s">
        <v>2094</v>
      </c>
      <c r="D1767" s="39">
        <v>11</v>
      </c>
      <c r="E1767" s="31">
        <v>13</v>
      </c>
      <c r="F1767" s="25">
        <f t="shared" si="6"/>
        <v>143</v>
      </c>
      <c r="G1767" s="26"/>
    </row>
    <row r="1768" spans="1:7" ht="13.8">
      <c r="A1768" s="80" t="s">
        <v>151</v>
      </c>
      <c r="B1768" s="48" t="s">
        <v>2090</v>
      </c>
      <c r="C1768" s="48" t="s">
        <v>2092</v>
      </c>
      <c r="D1768" s="39">
        <v>14</v>
      </c>
      <c r="E1768" s="31">
        <v>13</v>
      </c>
      <c r="F1768" s="25">
        <f t="shared" si="6"/>
        <v>182</v>
      </c>
      <c r="G1768" s="26"/>
    </row>
    <row r="1769" spans="1:7" ht="13.8">
      <c r="A1769" s="80" t="s">
        <v>151</v>
      </c>
      <c r="B1769" s="48" t="s">
        <v>2090</v>
      </c>
      <c r="C1769" s="38" t="s">
        <v>2095</v>
      </c>
      <c r="D1769" s="39">
        <v>26</v>
      </c>
      <c r="E1769" s="31">
        <v>13</v>
      </c>
      <c r="F1769" s="25">
        <f t="shared" si="6"/>
        <v>338</v>
      </c>
      <c r="G1769" s="26"/>
    </row>
    <row r="1770" spans="1:7" ht="13.8">
      <c r="A1770" s="80" t="s">
        <v>151</v>
      </c>
      <c r="B1770" s="48" t="s">
        <v>2096</v>
      </c>
      <c r="C1770" s="48" t="s">
        <v>2097</v>
      </c>
      <c r="D1770" s="39">
        <v>1</v>
      </c>
      <c r="E1770" s="31">
        <v>13</v>
      </c>
      <c r="F1770" s="25">
        <f t="shared" si="6"/>
        <v>13</v>
      </c>
      <c r="G1770" s="26"/>
    </row>
    <row r="1771" spans="1:7" ht="13.8">
      <c r="A1771" s="80" t="s">
        <v>151</v>
      </c>
      <c r="B1771" s="48" t="s">
        <v>2090</v>
      </c>
      <c r="C1771" s="48" t="s">
        <v>2098</v>
      </c>
      <c r="D1771" s="39">
        <v>17</v>
      </c>
      <c r="E1771" s="31">
        <v>13</v>
      </c>
      <c r="F1771" s="25">
        <f t="shared" si="6"/>
        <v>221</v>
      </c>
      <c r="G1771" s="26"/>
    </row>
    <row r="1772" spans="1:7" ht="13.8">
      <c r="A1772" s="80" t="s">
        <v>151</v>
      </c>
      <c r="B1772" s="48" t="s">
        <v>2090</v>
      </c>
      <c r="C1772" s="38" t="s">
        <v>2099</v>
      </c>
      <c r="D1772" s="39">
        <v>23</v>
      </c>
      <c r="E1772" s="31">
        <v>13</v>
      </c>
      <c r="F1772" s="25">
        <f t="shared" si="6"/>
        <v>299</v>
      </c>
      <c r="G1772" s="26"/>
    </row>
    <row r="1773" spans="1:7" ht="13.8">
      <c r="A1773" s="80" t="s">
        <v>151</v>
      </c>
      <c r="B1773" s="48" t="s">
        <v>2090</v>
      </c>
      <c r="C1773" s="48" t="s">
        <v>2100</v>
      </c>
      <c r="D1773" s="39">
        <v>7</v>
      </c>
      <c r="E1773" s="31">
        <v>13</v>
      </c>
      <c r="F1773" s="25">
        <f t="shared" si="6"/>
        <v>91</v>
      </c>
      <c r="G1773" s="26"/>
    </row>
    <row r="1774" spans="1:7" ht="13.8">
      <c r="A1774" s="80" t="s">
        <v>151</v>
      </c>
      <c r="B1774" s="48" t="s">
        <v>2090</v>
      </c>
      <c r="C1774" s="48" t="s">
        <v>2101</v>
      </c>
      <c r="D1774" s="39">
        <v>5</v>
      </c>
      <c r="E1774" s="31">
        <v>13</v>
      </c>
      <c r="F1774" s="25">
        <f t="shared" si="6"/>
        <v>65</v>
      </c>
      <c r="G1774" s="26"/>
    </row>
    <row r="1775" spans="1:7" ht="13.8">
      <c r="A1775" s="80" t="s">
        <v>151</v>
      </c>
      <c r="B1775" s="48" t="s">
        <v>2090</v>
      </c>
      <c r="C1775" s="48" t="s">
        <v>2102</v>
      </c>
      <c r="D1775" s="39">
        <v>21</v>
      </c>
      <c r="E1775" s="31">
        <v>13</v>
      </c>
      <c r="F1775" s="25">
        <f t="shared" si="6"/>
        <v>273</v>
      </c>
      <c r="G1775" s="26"/>
    </row>
    <row r="1776" spans="1:7" ht="13.8">
      <c r="A1776" s="80" t="s">
        <v>151</v>
      </c>
      <c r="B1776" s="48" t="s">
        <v>2090</v>
      </c>
      <c r="C1776" s="48" t="s">
        <v>2103</v>
      </c>
      <c r="D1776" s="39">
        <v>2</v>
      </c>
      <c r="E1776" s="31">
        <v>13</v>
      </c>
      <c r="F1776" s="25">
        <f t="shared" si="6"/>
        <v>26</v>
      </c>
      <c r="G1776" s="26"/>
    </row>
    <row r="1777" spans="1:7" ht="13.8">
      <c r="A1777" s="80" t="s">
        <v>151</v>
      </c>
      <c r="B1777" s="48" t="s">
        <v>2090</v>
      </c>
      <c r="C1777" s="48" t="s">
        <v>2104</v>
      </c>
      <c r="D1777" s="39">
        <v>10</v>
      </c>
      <c r="E1777" s="31">
        <v>13</v>
      </c>
      <c r="F1777" s="25">
        <f t="shared" si="6"/>
        <v>130</v>
      </c>
      <c r="G1777" s="26"/>
    </row>
    <row r="1778" spans="1:7" ht="13.8">
      <c r="A1778" s="80" t="s">
        <v>151</v>
      </c>
      <c r="B1778" s="48" t="s">
        <v>2090</v>
      </c>
      <c r="C1778" s="48" t="s">
        <v>2105</v>
      </c>
      <c r="D1778" s="39">
        <v>5</v>
      </c>
      <c r="E1778" s="31">
        <v>13</v>
      </c>
      <c r="F1778" s="25">
        <f t="shared" si="6"/>
        <v>65</v>
      </c>
      <c r="G1778" s="26"/>
    </row>
    <row r="1779" spans="1:7" ht="13.8">
      <c r="A1779" s="80" t="s">
        <v>151</v>
      </c>
      <c r="B1779" s="33" t="s">
        <v>2106</v>
      </c>
      <c r="C1779" s="33" t="s">
        <v>2107</v>
      </c>
      <c r="D1779" s="75">
        <v>12</v>
      </c>
      <c r="E1779" s="31">
        <v>13</v>
      </c>
      <c r="F1779" s="25">
        <f t="shared" si="6"/>
        <v>156</v>
      </c>
      <c r="G1779" s="26"/>
    </row>
    <row r="1780" spans="1:7" ht="13.8">
      <c r="A1780" s="80" t="s">
        <v>151</v>
      </c>
      <c r="B1780" s="48" t="s">
        <v>2096</v>
      </c>
      <c r="C1780" s="48" t="s">
        <v>2108</v>
      </c>
      <c r="D1780" s="39">
        <v>8</v>
      </c>
      <c r="E1780" s="31">
        <v>13</v>
      </c>
      <c r="F1780" s="25">
        <f t="shared" si="6"/>
        <v>104</v>
      </c>
      <c r="G1780" s="26"/>
    </row>
    <row r="1781" spans="1:7" ht="13.8">
      <c r="A1781" s="80" t="s">
        <v>151</v>
      </c>
      <c r="B1781" s="48" t="s">
        <v>2096</v>
      </c>
      <c r="C1781" s="48" t="s">
        <v>2109</v>
      </c>
      <c r="D1781" s="39">
        <v>8</v>
      </c>
      <c r="E1781" s="31">
        <v>13</v>
      </c>
      <c r="F1781" s="25">
        <f t="shared" si="6"/>
        <v>104</v>
      </c>
      <c r="G1781" s="26"/>
    </row>
    <row r="1782" spans="1:7" ht="13.8">
      <c r="A1782" s="80" t="s">
        <v>151</v>
      </c>
      <c r="B1782" s="48" t="s">
        <v>2096</v>
      </c>
      <c r="C1782" s="48" t="s">
        <v>2110</v>
      </c>
      <c r="D1782" s="39">
        <v>14</v>
      </c>
      <c r="E1782" s="31">
        <v>13</v>
      </c>
      <c r="F1782" s="25">
        <f t="shared" si="6"/>
        <v>182</v>
      </c>
      <c r="G1782" s="26"/>
    </row>
    <row r="1783" spans="1:7" ht="13.8">
      <c r="A1783" s="80" t="s">
        <v>151</v>
      </c>
      <c r="B1783" s="48" t="s">
        <v>2111</v>
      </c>
      <c r="C1783" s="38" t="s">
        <v>2112</v>
      </c>
      <c r="D1783" s="39">
        <v>10</v>
      </c>
      <c r="E1783" s="113">
        <v>16.5</v>
      </c>
      <c r="F1783" s="25">
        <f t="shared" si="6"/>
        <v>165</v>
      </c>
      <c r="G1783" s="26"/>
    </row>
    <row r="1784" spans="1:7" ht="13.8">
      <c r="A1784" s="49" t="s">
        <v>2113</v>
      </c>
      <c r="B1784" s="22" t="s">
        <v>2114</v>
      </c>
      <c r="C1784" s="22">
        <v>4028175</v>
      </c>
      <c r="D1784" s="23">
        <v>4</v>
      </c>
      <c r="E1784" s="31">
        <v>18</v>
      </c>
      <c r="F1784" s="25">
        <f t="shared" si="6"/>
        <v>72</v>
      </c>
      <c r="G1784" s="26"/>
    </row>
    <row r="1785" spans="1:7" ht="13.8">
      <c r="A1785" s="49" t="s">
        <v>2115</v>
      </c>
      <c r="B1785" s="48" t="s">
        <v>2116</v>
      </c>
      <c r="C1785" s="48" t="s">
        <v>2117</v>
      </c>
      <c r="D1785" s="39">
        <v>3</v>
      </c>
      <c r="E1785" s="31">
        <v>25</v>
      </c>
      <c r="F1785" s="25">
        <f t="shared" si="6"/>
        <v>75</v>
      </c>
      <c r="G1785" s="26"/>
    </row>
    <row r="1786" spans="1:7" ht="13.8">
      <c r="A1786" s="49" t="s">
        <v>2118</v>
      </c>
      <c r="B1786" s="48" t="s">
        <v>2116</v>
      </c>
      <c r="C1786" s="48" t="s">
        <v>2119</v>
      </c>
      <c r="D1786" s="39">
        <v>5</v>
      </c>
      <c r="E1786" s="31">
        <v>25</v>
      </c>
      <c r="F1786" s="25">
        <f t="shared" si="6"/>
        <v>125</v>
      </c>
      <c r="G1786" s="26"/>
    </row>
    <row r="1787" spans="1:7" ht="13.8">
      <c r="A1787" s="49" t="s">
        <v>2120</v>
      </c>
      <c r="B1787" s="48" t="s">
        <v>2116</v>
      </c>
      <c r="C1787" s="48" t="s">
        <v>2121</v>
      </c>
      <c r="D1787" s="39">
        <v>4</v>
      </c>
      <c r="E1787" s="31">
        <v>25</v>
      </c>
      <c r="F1787" s="25">
        <f t="shared" si="6"/>
        <v>100</v>
      </c>
      <c r="G1787" s="26"/>
    </row>
    <row r="1788" spans="1:7" ht="13.8">
      <c r="A1788" s="49" t="s">
        <v>2122</v>
      </c>
      <c r="B1788" s="48" t="s">
        <v>2116</v>
      </c>
      <c r="C1788" s="48" t="s">
        <v>2123</v>
      </c>
      <c r="D1788" s="39">
        <v>1</v>
      </c>
      <c r="E1788" s="31">
        <v>25</v>
      </c>
      <c r="F1788" s="25">
        <f t="shared" si="6"/>
        <v>25</v>
      </c>
      <c r="G1788" s="26"/>
    </row>
    <row r="1789" spans="1:7" ht="13.8">
      <c r="A1789" s="49" t="s">
        <v>2124</v>
      </c>
      <c r="B1789" s="48" t="s">
        <v>2116</v>
      </c>
      <c r="C1789" s="48" t="s">
        <v>2125</v>
      </c>
      <c r="D1789" s="39">
        <v>5</v>
      </c>
      <c r="E1789" s="31">
        <v>25</v>
      </c>
      <c r="F1789" s="25">
        <f t="shared" si="6"/>
        <v>125</v>
      </c>
      <c r="G1789" s="26"/>
    </row>
    <row r="1790" spans="1:7" ht="13.8">
      <c r="A1790" s="49" t="s">
        <v>2126</v>
      </c>
      <c r="B1790" s="48" t="s">
        <v>2116</v>
      </c>
      <c r="C1790" s="48" t="s">
        <v>2127</v>
      </c>
      <c r="D1790" s="39">
        <v>6</v>
      </c>
      <c r="E1790" s="31">
        <v>25</v>
      </c>
      <c r="F1790" s="25">
        <f t="shared" si="6"/>
        <v>150</v>
      </c>
      <c r="G1790" s="26"/>
    </row>
    <row r="1791" spans="1:7" ht="13.8">
      <c r="A1791" s="49" t="s">
        <v>2128</v>
      </c>
      <c r="B1791" s="48" t="s">
        <v>2116</v>
      </c>
      <c r="C1791" s="48" t="s">
        <v>2129</v>
      </c>
      <c r="D1791" s="39">
        <v>4</v>
      </c>
      <c r="E1791" s="31">
        <v>25</v>
      </c>
      <c r="F1791" s="25">
        <f t="shared" si="6"/>
        <v>100</v>
      </c>
      <c r="G1791" s="26"/>
    </row>
    <row r="1792" spans="1:7" ht="13.8">
      <c r="A1792" s="49" t="s">
        <v>2130</v>
      </c>
      <c r="B1792" s="48" t="s">
        <v>2116</v>
      </c>
      <c r="C1792" s="48" t="s">
        <v>2131</v>
      </c>
      <c r="D1792" s="39">
        <v>5</v>
      </c>
      <c r="E1792" s="31">
        <v>25</v>
      </c>
      <c r="F1792" s="25">
        <f t="shared" si="6"/>
        <v>125</v>
      </c>
      <c r="G1792" s="26"/>
    </row>
    <row r="1793" spans="1:7" ht="13.8">
      <c r="A1793" s="49" t="s">
        <v>2132</v>
      </c>
      <c r="B1793" s="48" t="s">
        <v>2133</v>
      </c>
      <c r="C1793" s="48">
        <v>4410034</v>
      </c>
      <c r="D1793" s="39">
        <v>1</v>
      </c>
      <c r="E1793" s="31">
        <v>46.5</v>
      </c>
      <c r="F1793" s="25">
        <f t="shared" si="6"/>
        <v>46.5</v>
      </c>
      <c r="G1793" s="26"/>
    </row>
    <row r="2050" spans="13:13" ht="13.8">
      <c r="M2050" s="76"/>
    </row>
    <row r="2051" spans="13:13" ht="13.8">
      <c r="M2051" s="76"/>
    </row>
    <row r="2052" spans="13:13" ht="13.8">
      <c r="M2052" s="76"/>
    </row>
    <row r="2053" spans="13:13" ht="13.8">
      <c r="M2053" s="76"/>
    </row>
    <row r="2054" spans="13:13" ht="13.8">
      <c r="M2054" s="76"/>
    </row>
    <row r="2055" spans="13:13" ht="13.8">
      <c r="M2055" s="76"/>
    </row>
    <row r="2056" spans="13:13" ht="13.8">
      <c r="M2056" s="76"/>
    </row>
    <row r="2057" spans="13:13" ht="13.8">
      <c r="M2057" s="76"/>
    </row>
    <row r="2058" spans="13:13" ht="13.8">
      <c r="M2058" s="76"/>
    </row>
    <row r="2059" spans="13:13" ht="13.8">
      <c r="M2059" s="76"/>
    </row>
    <row r="2060" spans="13:13" ht="13.8">
      <c r="M2060" s="76"/>
    </row>
    <row r="2061" spans="13:13" ht="13.8">
      <c r="M2061" s="76"/>
    </row>
    <row r="2062" spans="13:13" ht="13.8">
      <c r="M2062" s="76"/>
    </row>
    <row r="2063" spans="13:13" ht="13.8">
      <c r="M2063" s="76"/>
    </row>
    <row r="2064" spans="13:13" ht="13.8">
      <c r="M2064" s="76"/>
    </row>
    <row r="2065" spans="13:13" ht="13.8">
      <c r="M2065" s="76"/>
    </row>
    <row r="2066" spans="13:13" ht="13.8">
      <c r="M2066" s="76"/>
    </row>
    <row r="2067" spans="13:13" ht="13.8">
      <c r="M2067" s="76"/>
    </row>
    <row r="2068" spans="13:13" ht="13.8">
      <c r="M2068" s="76"/>
    </row>
    <row r="2069" spans="13:13" ht="13.8">
      <c r="M2069" s="76"/>
    </row>
    <row r="2070" spans="13:13" ht="13.8">
      <c r="M2070" s="76"/>
    </row>
    <row r="2071" spans="13:13" ht="13.8">
      <c r="M2071" s="76"/>
    </row>
    <row r="2072" spans="13:13" ht="13.8">
      <c r="M2072" s="76"/>
    </row>
    <row r="2073" spans="13:13" ht="13.8">
      <c r="M2073" s="76"/>
    </row>
    <row r="2074" spans="13:13" ht="13.8">
      <c r="M2074" s="76"/>
    </row>
    <row r="2075" spans="13:13" ht="13.8">
      <c r="M2075" s="76"/>
    </row>
    <row r="2076" spans="13:13" ht="13.8">
      <c r="M2076" s="114"/>
    </row>
    <row r="2077" spans="13:13" ht="13.8">
      <c r="M2077" s="114"/>
    </row>
    <row r="2078" spans="13:13" ht="13.8">
      <c r="M2078" s="114"/>
    </row>
    <row r="2079" spans="13:13" ht="13.8">
      <c r="M2079" s="114"/>
    </row>
    <row r="2080" spans="13:13" ht="13.8">
      <c r="M2080" s="114"/>
    </row>
    <row r="2081" spans="13:13" ht="13.8">
      <c r="M2081" s="114"/>
    </row>
    <row r="2082" spans="13:13" ht="13.8">
      <c r="M2082" s="114"/>
    </row>
    <row r="2083" spans="13:13" ht="13.8">
      <c r="M2083" s="114"/>
    </row>
    <row r="2084" spans="13:13" ht="13.8">
      <c r="M2084" s="114"/>
    </row>
    <row r="2085" spans="13:13" ht="13.8">
      <c r="M2085" s="114"/>
    </row>
    <row r="2086" spans="13:13" ht="13.8">
      <c r="M2086" s="114"/>
    </row>
    <row r="2087" spans="13:13" ht="13.8">
      <c r="M2087" s="114"/>
    </row>
    <row r="2088" spans="13:13" ht="13.8">
      <c r="M2088" s="114"/>
    </row>
    <row r="2089" spans="13:13" ht="13.8">
      <c r="M2089" s="114"/>
    </row>
    <row r="2090" spans="13:13" ht="13.8">
      <c r="M2090" s="114"/>
    </row>
    <row r="2091" spans="13:13" ht="13.8">
      <c r="M2091" s="114"/>
    </row>
    <row r="2092" spans="13:13" ht="13.8">
      <c r="M2092" s="114"/>
    </row>
    <row r="2093" spans="13:13" ht="13.8">
      <c r="M2093" s="114"/>
    </row>
    <row r="2094" spans="13:13" ht="13.8">
      <c r="M2094" s="114"/>
    </row>
    <row r="2095" spans="13:13" ht="13.8">
      <c r="M2095" s="114"/>
    </row>
    <row r="2096" spans="13:13" ht="13.8">
      <c r="M2096" s="114"/>
    </row>
    <row r="2097" spans="13:13" ht="13.8">
      <c r="M2097" s="114"/>
    </row>
    <row r="2098" spans="13:13" ht="13.8">
      <c r="M2098" s="114"/>
    </row>
    <row r="2099" spans="13:13" ht="13.8">
      <c r="M2099" s="114"/>
    </row>
    <row r="2100" spans="13:13" ht="13.8">
      <c r="M2100" s="114"/>
    </row>
    <row r="2101" spans="13:13" ht="13.8">
      <c r="M2101" s="114"/>
    </row>
    <row r="2102" spans="13:13" ht="13.8">
      <c r="M2102" s="114"/>
    </row>
    <row r="2103" spans="13:13" ht="13.8">
      <c r="M2103" s="114"/>
    </row>
    <row r="2104" spans="13:13" ht="13.8">
      <c r="M2104" s="114"/>
    </row>
    <row r="2105" spans="13:13" ht="13.8">
      <c r="M2105" s="114"/>
    </row>
    <row r="2106" spans="13:13" ht="13.8">
      <c r="M2106" s="114"/>
    </row>
    <row r="2107" spans="13:13" ht="13.8">
      <c r="M2107" s="114"/>
    </row>
    <row r="2108" spans="13:13" ht="13.8">
      <c r="M2108" s="114"/>
    </row>
    <row r="2109" spans="13:13" ht="13.8">
      <c r="M2109" s="114"/>
    </row>
    <row r="2110" spans="13:13" ht="13.8">
      <c r="M2110" s="114"/>
    </row>
    <row r="2111" spans="13:13" ht="13.8">
      <c r="M2111" s="114"/>
    </row>
    <row r="2112" spans="13:13" ht="13.8">
      <c r="M2112" s="114"/>
    </row>
    <row r="2113" spans="13:13" ht="13.8">
      <c r="M2113" s="114"/>
    </row>
    <row r="2114" spans="13:13" ht="13.8">
      <c r="M2114" s="114"/>
    </row>
    <row r="2115" spans="13:13" ht="13.8">
      <c r="M2115" s="114"/>
    </row>
    <row r="2116" spans="13:13" ht="13.8">
      <c r="M2116" s="114"/>
    </row>
    <row r="2117" spans="13:13" ht="13.8">
      <c r="M2117" s="114"/>
    </row>
    <row r="2118" spans="13:13" ht="13.8">
      <c r="M2118" s="114"/>
    </row>
    <row r="2119" spans="13:13" ht="13.8">
      <c r="M2119" s="114"/>
    </row>
    <row r="2120" spans="13:13" ht="13.8">
      <c r="M2120" s="114"/>
    </row>
    <row r="2121" spans="13:13" ht="13.8">
      <c r="M2121" s="114"/>
    </row>
    <row r="2122" spans="13:13" ht="13.8">
      <c r="M2122" s="114"/>
    </row>
    <row r="2123" spans="13:13" ht="13.8">
      <c r="M2123" s="114"/>
    </row>
    <row r="2124" spans="13:13" ht="13.8">
      <c r="M2124" s="114"/>
    </row>
    <row r="2125" spans="13:13" ht="13.8">
      <c r="M2125" s="114"/>
    </row>
    <row r="2126" spans="13:13" ht="13.8">
      <c r="M2126" s="114"/>
    </row>
    <row r="2127" spans="13:13" ht="13.8">
      <c r="M2127" s="114"/>
    </row>
    <row r="2128" spans="13:13" ht="13.8">
      <c r="M2128" s="114"/>
    </row>
    <row r="2129" spans="13:13" ht="13.8">
      <c r="M2129" s="114"/>
    </row>
    <row r="2130" spans="13:13" ht="13.8">
      <c r="M2130" s="114"/>
    </row>
    <row r="2131" spans="13:13" ht="13.8">
      <c r="M2131" s="114"/>
    </row>
    <row r="2132" spans="13:13" ht="13.8">
      <c r="M2132" s="114"/>
    </row>
    <row r="2133" spans="13:13" ht="13.8">
      <c r="M2133" s="114"/>
    </row>
    <row r="2134" spans="13:13" ht="13.8">
      <c r="M2134" s="114"/>
    </row>
    <row r="2135" spans="13:13" ht="13.8">
      <c r="M2135" s="114"/>
    </row>
    <row r="2136" spans="13:13" ht="13.8">
      <c r="M2136" s="114"/>
    </row>
    <row r="2137" spans="13:13" ht="13.8">
      <c r="M2137" s="114"/>
    </row>
    <row r="2138" spans="13:13" ht="13.8">
      <c r="M2138" s="114"/>
    </row>
    <row r="2139" spans="13:13" ht="13.8">
      <c r="M2139" s="114"/>
    </row>
    <row r="2140" spans="13:13" ht="13.8">
      <c r="M2140" s="114"/>
    </row>
    <row r="2141" spans="13:13" ht="13.8">
      <c r="M2141" s="114"/>
    </row>
    <row r="2142" spans="13:13" ht="13.8">
      <c r="M2142" s="114"/>
    </row>
    <row r="2143" spans="13:13" ht="13.8">
      <c r="M2143" s="114"/>
    </row>
    <row r="2144" spans="13:13" ht="13.8">
      <c r="M2144" s="114"/>
    </row>
    <row r="2145" spans="13:13" ht="13.8">
      <c r="M2145" s="114"/>
    </row>
    <row r="2146" spans="13:13" ht="13.8">
      <c r="M2146" s="114"/>
    </row>
    <row r="2147" spans="13:13" ht="13.8">
      <c r="M2147" s="114"/>
    </row>
    <row r="2148" spans="13:13" ht="13.8">
      <c r="M2148" s="114"/>
    </row>
    <row r="2149" spans="13:13" ht="13.8">
      <c r="M2149" s="114"/>
    </row>
    <row r="2150" spans="13:13" ht="13.8">
      <c r="M2150" s="114"/>
    </row>
    <row r="2151" spans="13:13" ht="13.8">
      <c r="M2151" s="114"/>
    </row>
    <row r="2152" spans="13:13" ht="13.8">
      <c r="M2152" s="114"/>
    </row>
    <row r="2153" spans="13:13" ht="13.8">
      <c r="M2153" s="114"/>
    </row>
    <row r="2154" spans="13:13" ht="13.8">
      <c r="M2154" s="114"/>
    </row>
    <row r="2155" spans="13:13" ht="13.8">
      <c r="M2155" s="114"/>
    </row>
    <row r="2156" spans="13:13" ht="13.8">
      <c r="M2156" s="114"/>
    </row>
    <row r="2157" spans="13:13" ht="13.8">
      <c r="M2157" s="114"/>
    </row>
    <row r="2158" spans="13:13" ht="13.8">
      <c r="M2158" s="114"/>
    </row>
    <row r="2159" spans="13:13" ht="13.8">
      <c r="M2159" s="114"/>
    </row>
    <row r="2160" spans="13:13" ht="13.8">
      <c r="M2160" s="114"/>
    </row>
    <row r="2161" spans="13:13" ht="13.8">
      <c r="M2161" s="114"/>
    </row>
    <row r="2162" spans="13:13" ht="13.8">
      <c r="M2162" s="114"/>
    </row>
    <row r="2163" spans="13:13" ht="13.8">
      <c r="M2163" s="114"/>
    </row>
    <row r="2164" spans="13:13" ht="13.8">
      <c r="M2164" s="114"/>
    </row>
    <row r="2165" spans="13:13" ht="13.8">
      <c r="M2165" s="114"/>
    </row>
    <row r="2166" spans="13:13" ht="13.8">
      <c r="M2166" s="114"/>
    </row>
    <row r="2167" spans="13:13" ht="13.8">
      <c r="M2167" s="114"/>
    </row>
    <row r="2168" spans="13:13" ht="13.8">
      <c r="M2168" s="114"/>
    </row>
    <row r="2169" spans="13:13" ht="13.8">
      <c r="M2169" s="114"/>
    </row>
    <row r="2170" spans="13:13" ht="13.8">
      <c r="M2170" s="114"/>
    </row>
    <row r="2171" spans="13:13" ht="13.8">
      <c r="M2171" s="114"/>
    </row>
    <row r="2172" spans="13:13" ht="13.8">
      <c r="M2172" s="114"/>
    </row>
    <row r="2173" spans="13:13" ht="13.8">
      <c r="M2173" s="114"/>
    </row>
    <row r="2174" spans="13:13" ht="13.8">
      <c r="M2174" s="114"/>
    </row>
    <row r="2175" spans="13:13" ht="13.8">
      <c r="M2175" s="114"/>
    </row>
    <row r="2176" spans="13:13" ht="13.8">
      <c r="M2176" s="114"/>
    </row>
    <row r="2177" spans="13:13" ht="13.8">
      <c r="M2177" s="114"/>
    </row>
    <row r="2178" spans="13:13" ht="13.8">
      <c r="M2178" s="114"/>
    </row>
    <row r="2179" spans="13:13" ht="13.8">
      <c r="M2179" s="114"/>
    </row>
    <row r="2180" spans="13:13" ht="13.8">
      <c r="M2180" s="114"/>
    </row>
    <row r="2181" spans="13:13" ht="13.8">
      <c r="M2181" s="114"/>
    </row>
    <row r="2182" spans="13:13" ht="13.8">
      <c r="M2182" s="114"/>
    </row>
    <row r="2183" spans="13:13" ht="13.8">
      <c r="M2183" s="114"/>
    </row>
    <row r="2184" spans="13:13" ht="13.8">
      <c r="M2184" s="114"/>
    </row>
    <row r="2185" spans="13:13" ht="13.8">
      <c r="M2185" s="114"/>
    </row>
    <row r="2186" spans="13:13" ht="13.8">
      <c r="M2186" s="114"/>
    </row>
    <row r="2455" ht="16.5" customHeight="1"/>
    <row r="2542" spans="10:17" ht="13.8">
      <c r="J2542" s="39"/>
      <c r="K2542" s="39"/>
      <c r="L2542" s="82"/>
      <c r="M2542" s="39"/>
      <c r="N2542" s="86"/>
      <c r="O2542" s="86"/>
      <c r="P2542" s="86"/>
      <c r="Q2542" s="86"/>
    </row>
    <row r="2543" spans="10:17" ht="13.8">
      <c r="J2543" s="39"/>
      <c r="K2543" s="39"/>
      <c r="L2543" s="82"/>
      <c r="M2543" s="39"/>
      <c r="N2543" s="86"/>
      <c r="O2543" s="86"/>
      <c r="P2543" s="86"/>
      <c r="Q2543" s="86"/>
    </row>
    <row r="2544" spans="10:17" ht="13.8">
      <c r="J2544" s="39"/>
      <c r="K2544" s="39"/>
      <c r="L2544" s="82"/>
      <c r="M2544" s="39"/>
      <c r="N2544" s="86"/>
      <c r="O2544" s="86"/>
      <c r="P2544" s="86"/>
      <c r="Q2544" s="86"/>
    </row>
    <row r="2545" spans="10:17" ht="13.8">
      <c r="J2545" s="39"/>
      <c r="K2545" s="39"/>
      <c r="L2545" s="82"/>
      <c r="M2545" s="39"/>
      <c r="N2545" s="86"/>
      <c r="O2545" s="86"/>
      <c r="P2545" s="86"/>
      <c r="Q2545" s="86"/>
    </row>
    <row r="2546" spans="10:17" ht="13.8">
      <c r="J2546" s="39"/>
      <c r="K2546" s="39"/>
      <c r="L2546" s="82"/>
      <c r="M2546" s="39"/>
      <c r="N2546" s="86"/>
      <c r="O2546" s="86"/>
      <c r="P2546" s="86"/>
      <c r="Q2546" s="86"/>
    </row>
    <row r="2547" spans="10:17" ht="13.8">
      <c r="J2547" s="39"/>
      <c r="K2547" s="39"/>
      <c r="L2547" s="82"/>
      <c r="M2547" s="39"/>
      <c r="N2547" s="86"/>
      <c r="O2547" s="86"/>
      <c r="P2547" s="86"/>
      <c r="Q2547" s="86"/>
    </row>
    <row r="2548" spans="10:17" ht="13.8">
      <c r="J2548" s="39"/>
      <c r="K2548" s="39"/>
      <c r="L2548" s="82"/>
      <c r="M2548" s="39"/>
      <c r="N2548" s="86"/>
      <c r="O2548" s="86"/>
      <c r="P2548" s="86"/>
      <c r="Q2548" s="86"/>
    </row>
    <row r="2549" spans="10:17" ht="13.8">
      <c r="J2549" s="39"/>
      <c r="K2549" s="39"/>
      <c r="L2549" s="82"/>
      <c r="M2549" s="39"/>
      <c r="N2549" s="86"/>
      <c r="O2549" s="86"/>
      <c r="P2549" s="86"/>
      <c r="Q2549" s="86"/>
    </row>
    <row r="2550" spans="10:17" ht="13.8">
      <c r="J2550" s="39"/>
      <c r="K2550" s="39"/>
      <c r="L2550" s="82"/>
      <c r="M2550" s="39"/>
      <c r="N2550" s="86"/>
      <c r="O2550" s="86"/>
      <c r="P2550" s="86"/>
      <c r="Q2550" s="86"/>
    </row>
    <row r="2551" spans="10:17" ht="13.8">
      <c r="J2551" s="39"/>
      <c r="K2551" s="39"/>
      <c r="L2551" s="82"/>
      <c r="M2551" s="39"/>
      <c r="N2551" s="86"/>
      <c r="O2551" s="86"/>
      <c r="P2551" s="86"/>
      <c r="Q2551" s="86"/>
    </row>
    <row r="2552" spans="10:17" ht="13.8">
      <c r="J2552" s="39"/>
      <c r="K2552" s="39"/>
      <c r="L2552" s="82"/>
      <c r="M2552" s="39"/>
      <c r="N2552" s="86"/>
      <c r="O2552" s="86"/>
      <c r="P2552" s="86"/>
      <c r="Q2552" s="86"/>
    </row>
    <row r="2553" spans="10:17" ht="13.8">
      <c r="J2553" s="39"/>
      <c r="K2553" s="39"/>
      <c r="L2553" s="82"/>
      <c r="M2553" s="39"/>
      <c r="N2553" s="86"/>
      <c r="O2553" s="86"/>
      <c r="P2553" s="86"/>
      <c r="Q2553" s="86"/>
    </row>
    <row r="2554" spans="10:17" ht="13.8">
      <c r="J2554" s="39"/>
      <c r="K2554" s="39"/>
      <c r="L2554" s="82"/>
      <c r="M2554" s="39"/>
      <c r="N2554" s="86"/>
      <c r="O2554" s="86"/>
      <c r="P2554" s="86"/>
      <c r="Q2554" s="86"/>
    </row>
    <row r="2555" spans="10:17" ht="13.8">
      <c r="J2555" s="39"/>
      <c r="K2555" s="39"/>
      <c r="L2555" s="82"/>
      <c r="M2555" s="39"/>
      <c r="N2555" s="86"/>
      <c r="O2555" s="86"/>
      <c r="P2555" s="86"/>
      <c r="Q2555" s="86"/>
    </row>
    <row r="2556" spans="10:17" ht="13.8">
      <c r="J2556" s="39"/>
      <c r="K2556" s="39"/>
      <c r="L2556" s="82"/>
      <c r="M2556" s="39"/>
      <c r="N2556" s="86"/>
      <c r="O2556" s="86"/>
      <c r="P2556" s="86"/>
      <c r="Q2556" s="86"/>
    </row>
    <row r="2557" spans="10:17" ht="13.8">
      <c r="J2557" s="39"/>
      <c r="K2557" s="39"/>
      <c r="L2557" s="82"/>
      <c r="M2557" s="39"/>
      <c r="N2557" s="86"/>
      <c r="O2557" s="86"/>
      <c r="P2557" s="86"/>
      <c r="Q2557" s="86"/>
    </row>
    <row r="2558" spans="10:17" ht="13.8">
      <c r="J2558" s="39"/>
      <c r="K2558" s="39"/>
      <c r="L2558" s="82"/>
      <c r="M2558" s="39"/>
      <c r="N2558" s="86"/>
      <c r="O2558" s="86"/>
      <c r="P2558" s="86"/>
      <c r="Q2558" s="86"/>
    </row>
    <row r="2559" spans="10:17" ht="13.8">
      <c r="J2559" s="39"/>
      <c r="K2559" s="39"/>
      <c r="L2559" s="82"/>
      <c r="M2559" s="39"/>
      <c r="N2559" s="86"/>
      <c r="O2559" s="86"/>
      <c r="P2559" s="86"/>
      <c r="Q2559" s="86"/>
    </row>
    <row r="2560" spans="10:17" ht="13.8">
      <c r="J2560" s="39"/>
      <c r="K2560" s="39"/>
      <c r="L2560" s="82"/>
      <c r="M2560" s="39"/>
      <c r="N2560" s="86"/>
      <c r="O2560" s="86"/>
      <c r="P2560" s="86"/>
      <c r="Q2560" s="86"/>
    </row>
    <row r="2561" spans="8:17" ht="13.8">
      <c r="J2561" s="39"/>
      <c r="K2561" s="39"/>
      <c r="L2561" s="82"/>
      <c r="M2561" s="39"/>
      <c r="N2561" s="86"/>
      <c r="O2561" s="86"/>
      <c r="P2561" s="86"/>
      <c r="Q2561" s="86"/>
    </row>
    <row r="2562" spans="8:17" ht="13.8">
      <c r="J2562" s="39"/>
      <c r="K2562" s="39"/>
      <c r="L2562" s="82"/>
      <c r="M2562" s="39"/>
      <c r="N2562" s="86"/>
      <c r="O2562" s="86"/>
      <c r="P2562" s="86"/>
      <c r="Q2562" s="86"/>
    </row>
    <row r="2563" spans="8:17" ht="13.8">
      <c r="J2563" s="39"/>
      <c r="K2563" s="39"/>
      <c r="L2563" s="82"/>
      <c r="M2563" s="39"/>
      <c r="N2563" s="86"/>
      <c r="O2563" s="86"/>
      <c r="P2563" s="86"/>
      <c r="Q2563" s="86"/>
    </row>
    <row r="2564" spans="8:17" ht="13.8">
      <c r="J2564" s="39"/>
      <c r="K2564" s="39"/>
      <c r="L2564" s="82"/>
      <c r="M2564" s="39"/>
      <c r="N2564" s="86"/>
      <c r="O2564" s="86"/>
      <c r="P2564" s="86"/>
      <c r="Q2564" s="86"/>
    </row>
    <row r="2565" spans="8:17" ht="13.8">
      <c r="J2565" s="39"/>
      <c r="K2565" s="39"/>
      <c r="L2565" s="82"/>
      <c r="M2565" s="39"/>
      <c r="N2565" s="86"/>
      <c r="O2565" s="86"/>
      <c r="P2565" s="86"/>
      <c r="Q2565" s="115">
        <v>1</v>
      </c>
    </row>
    <row r="2566" spans="8:17" ht="13.8">
      <c r="J2566" s="39"/>
      <c r="K2566" s="39"/>
      <c r="L2566" s="82"/>
      <c r="M2566" s="39"/>
      <c r="N2566" s="86"/>
      <c r="O2566" s="86"/>
      <c r="P2566" s="86"/>
      <c r="Q2566" s="86"/>
    </row>
    <row r="2567" spans="8:17" ht="13.8">
      <c r="H2567" s="86"/>
      <c r="I2567" s="86"/>
      <c r="J2567" s="86"/>
      <c r="K2567" s="86"/>
      <c r="L2567" s="86"/>
    </row>
    <row r="2568" spans="8:17" ht="13.8">
      <c r="H2568" s="116"/>
      <c r="I2568" s="31"/>
      <c r="K2568" s="86"/>
      <c r="L2568" s="86"/>
    </row>
    <row r="2569" spans="8:17" ht="13.8">
      <c r="H2569" s="116"/>
      <c r="I2569" s="31"/>
      <c r="K2569" s="86"/>
      <c r="L2569" s="86"/>
    </row>
    <row r="2570" spans="8:17" ht="13.8">
      <c r="H2570" s="116"/>
      <c r="I2570" s="31"/>
      <c r="K2570" s="86"/>
      <c r="L2570" s="86"/>
    </row>
    <row r="2571" spans="8:17" ht="13.8">
      <c r="H2571" s="116"/>
      <c r="I2571" s="31"/>
      <c r="K2571" s="86"/>
      <c r="L2571" s="86"/>
    </row>
    <row r="2572" spans="8:17" ht="13.8">
      <c r="H2572" s="116"/>
      <c r="I2572" s="31"/>
      <c r="K2572" s="86"/>
      <c r="L2572" s="86"/>
    </row>
    <row r="2573" spans="8:17" ht="13.8">
      <c r="H2573" s="116"/>
      <c r="I2573" s="31"/>
      <c r="K2573" s="86"/>
      <c r="L2573" s="86"/>
    </row>
    <row r="2574" spans="8:17" ht="13.8">
      <c r="H2574" s="116"/>
      <c r="I2574" s="31"/>
      <c r="K2574" s="86"/>
      <c r="L2574" s="86"/>
    </row>
    <row r="2575" spans="8:17" ht="13.8">
      <c r="H2575" s="116"/>
      <c r="I2575" s="31"/>
      <c r="K2575" s="86"/>
      <c r="L2575" s="86"/>
    </row>
    <row r="2576" spans="8:17" ht="13.8">
      <c r="H2576" s="116"/>
      <c r="I2576" s="31"/>
      <c r="K2576" s="86"/>
      <c r="L2576" s="86"/>
    </row>
    <row r="2577" spans="8:12" ht="13.8">
      <c r="H2577" s="116"/>
      <c r="I2577" s="31"/>
      <c r="K2577" s="86"/>
      <c r="L2577" s="86"/>
    </row>
    <row r="2578" spans="8:12" ht="13.8">
      <c r="H2578" s="116"/>
      <c r="I2578" s="31"/>
      <c r="K2578" s="86"/>
      <c r="L2578" s="86"/>
    </row>
    <row r="2579" spans="8:12" ht="13.8">
      <c r="H2579" s="116"/>
      <c r="I2579" s="31"/>
      <c r="K2579" s="86"/>
      <c r="L2579" s="86"/>
    </row>
    <row r="2580" spans="8:12" ht="13.8">
      <c r="H2580" s="116"/>
      <c r="I2580" s="31"/>
      <c r="K2580" s="86"/>
      <c r="L2580" s="86"/>
    </row>
    <row r="2581" spans="8:12" ht="13.8">
      <c r="H2581" s="116"/>
      <c r="I2581" s="31"/>
      <c r="K2581" s="86"/>
      <c r="L2581" s="86"/>
    </row>
    <row r="2582" spans="8:12" ht="13.8">
      <c r="H2582" s="116"/>
      <c r="I2582" s="31"/>
      <c r="K2582" s="86"/>
      <c r="L2582" s="86"/>
    </row>
    <row r="2583" spans="8:12" ht="13.8">
      <c r="H2583" s="116"/>
      <c r="I2583" s="31"/>
      <c r="K2583" s="86"/>
      <c r="L2583" s="86"/>
    </row>
    <row r="2584" spans="8:12" ht="13.8">
      <c r="H2584" s="116"/>
      <c r="I2584" s="31"/>
      <c r="K2584" s="86"/>
      <c r="L2584" s="86"/>
    </row>
    <row r="2585" spans="8:12" ht="13.8">
      <c r="H2585" s="116"/>
      <c r="I2585" s="31"/>
      <c r="K2585" s="86"/>
      <c r="L2585" s="86"/>
    </row>
    <row r="2586" spans="8:12" ht="13.8">
      <c r="H2586" s="116"/>
      <c r="I2586" s="31"/>
      <c r="K2586" s="86"/>
      <c r="L2586" s="86"/>
    </row>
    <row r="2587" spans="8:12" ht="13.8">
      <c r="H2587" s="116"/>
      <c r="I2587" s="31"/>
      <c r="K2587" s="86"/>
      <c r="L2587" s="86"/>
    </row>
    <row r="2588" spans="8:12" ht="13.8">
      <c r="H2588" s="116"/>
      <c r="I2588" s="31"/>
      <c r="K2588" s="86"/>
      <c r="L2588" s="86"/>
    </row>
    <row r="2589" spans="8:12" ht="13.8">
      <c r="H2589" s="116"/>
      <c r="I2589" s="31"/>
      <c r="K2589" s="86"/>
      <c r="L2589" s="86"/>
    </row>
    <row r="2590" spans="8:12" ht="13.8">
      <c r="H2590" s="116"/>
      <c r="I2590" s="31"/>
      <c r="K2590" s="86"/>
      <c r="L2590" s="86"/>
    </row>
    <row r="2591" spans="8:12" ht="13.8">
      <c r="H2591" s="116"/>
      <c r="I2591" s="31"/>
      <c r="K2591" s="86"/>
      <c r="L2591" s="86"/>
    </row>
    <row r="2592" spans="8:12" ht="13.8">
      <c r="H2592" s="116"/>
      <c r="I2592" s="31"/>
      <c r="K2592" s="86"/>
      <c r="L2592" s="86"/>
    </row>
    <row r="2593" spans="8:12" ht="13.8">
      <c r="H2593" s="116"/>
      <c r="I2593" s="31"/>
      <c r="K2593" s="86"/>
      <c r="L2593" s="86"/>
    </row>
    <row r="2594" spans="8:12" ht="13.8">
      <c r="H2594" s="116"/>
      <c r="I2594" s="31"/>
      <c r="K2594" s="86"/>
      <c r="L2594" s="86"/>
    </row>
    <row r="2595" spans="8:12" ht="13.8">
      <c r="H2595" s="116"/>
      <c r="I2595" s="31"/>
      <c r="K2595" s="86"/>
      <c r="L2595" s="86"/>
    </row>
    <row r="2596" spans="8:12" ht="13.8">
      <c r="H2596" s="116"/>
      <c r="I2596" s="31"/>
      <c r="K2596" s="86"/>
      <c r="L2596" s="86"/>
    </row>
    <row r="2597" spans="8:12" ht="13.8">
      <c r="H2597" s="116"/>
      <c r="I2597" s="31"/>
      <c r="K2597" s="86"/>
      <c r="L2597" s="86"/>
    </row>
    <row r="2598" spans="8:12" ht="13.8">
      <c r="H2598" s="116"/>
      <c r="I2598" s="31"/>
      <c r="K2598" s="86"/>
      <c r="L2598" s="86"/>
    </row>
    <row r="2599" spans="8:12" ht="13.8">
      <c r="H2599" s="116"/>
      <c r="I2599" s="31"/>
      <c r="K2599" s="86"/>
      <c r="L2599" s="86"/>
    </row>
    <row r="2600" spans="8:12" ht="13.8">
      <c r="H2600" s="116"/>
      <c r="I2600" s="31"/>
      <c r="K2600" s="86"/>
      <c r="L2600" s="86"/>
    </row>
    <row r="2601" spans="8:12" ht="13.8">
      <c r="H2601" s="116"/>
      <c r="I2601" s="31"/>
      <c r="K2601" s="86"/>
      <c r="L2601" s="86"/>
    </row>
    <row r="2602" spans="8:12" ht="13.8">
      <c r="H2602" s="116"/>
      <c r="I2602" s="31"/>
      <c r="K2602" s="86"/>
      <c r="L2602" s="86"/>
    </row>
    <row r="2603" spans="8:12" ht="13.8">
      <c r="H2603" s="116"/>
      <c r="I2603" s="31"/>
      <c r="K2603" s="86"/>
      <c r="L2603" s="86"/>
    </row>
    <row r="2604" spans="8:12" ht="13.8">
      <c r="H2604" s="116"/>
      <c r="I2604" s="31"/>
      <c r="K2604" s="86"/>
      <c r="L2604" s="86"/>
    </row>
    <row r="2605" spans="8:12" ht="13.8">
      <c r="H2605" s="116"/>
      <c r="I2605" s="31"/>
      <c r="K2605" s="86"/>
      <c r="L2605" s="86"/>
    </row>
    <row r="2606" spans="8:12" ht="13.8">
      <c r="H2606" s="116"/>
      <c r="I2606" s="31"/>
      <c r="K2606" s="86"/>
      <c r="L2606" s="86"/>
    </row>
    <row r="2607" spans="8:12" ht="13.8">
      <c r="H2607" s="116"/>
      <c r="I2607" s="31"/>
      <c r="K2607" s="86"/>
      <c r="L2607" s="86"/>
    </row>
    <row r="2608" spans="8:12" ht="13.8">
      <c r="H2608" s="116"/>
      <c r="I2608" s="31"/>
      <c r="K2608" s="86"/>
      <c r="L2608" s="86"/>
    </row>
    <row r="2609" spans="8:12" ht="13.8">
      <c r="H2609" s="116"/>
      <c r="I2609" s="31"/>
      <c r="K2609" s="86"/>
      <c r="L2609" s="86"/>
    </row>
    <row r="2610" spans="8:12" ht="13.8">
      <c r="H2610" s="116"/>
      <c r="I2610" s="31"/>
      <c r="K2610" s="86"/>
      <c r="L2610" s="86"/>
    </row>
    <row r="2611" spans="8:12" ht="13.8">
      <c r="H2611" s="116"/>
      <c r="I2611" s="31"/>
      <c r="K2611" s="86"/>
      <c r="L2611" s="86"/>
    </row>
    <row r="2612" spans="8:12" ht="13.8">
      <c r="H2612" s="116"/>
      <c r="I2612" s="31"/>
      <c r="K2612" s="86"/>
      <c r="L2612" s="86"/>
    </row>
    <row r="2613" spans="8:12" ht="13.8">
      <c r="H2613" s="116"/>
      <c r="I2613" s="31"/>
      <c r="K2613" s="86"/>
      <c r="L2613" s="86"/>
    </row>
    <row r="2614" spans="8:12" ht="13.8">
      <c r="H2614" s="116"/>
      <c r="I2614" s="31"/>
      <c r="K2614" s="86"/>
      <c r="L2614" s="86"/>
    </row>
    <row r="2615" spans="8:12" ht="13.8">
      <c r="H2615" s="116"/>
      <c r="I2615" s="31"/>
      <c r="K2615" s="86"/>
      <c r="L2615" s="86"/>
    </row>
    <row r="2616" spans="8:12" ht="13.8">
      <c r="H2616" s="116"/>
      <c r="I2616" s="31"/>
      <c r="K2616" s="86"/>
      <c r="L2616" s="86"/>
    </row>
    <row r="2617" spans="8:12" ht="13.8">
      <c r="H2617" s="116"/>
      <c r="I2617" s="31"/>
      <c r="K2617" s="86"/>
      <c r="L2617" s="86"/>
    </row>
    <row r="2618" spans="8:12" ht="13.8">
      <c r="H2618" s="116"/>
      <c r="I2618" s="31"/>
      <c r="K2618" s="86"/>
      <c r="L2618" s="86"/>
    </row>
    <row r="2619" spans="8:12" ht="13.8">
      <c r="H2619" s="116"/>
      <c r="I2619" s="31"/>
      <c r="K2619" s="86"/>
      <c r="L2619" s="86"/>
    </row>
    <row r="2620" spans="8:12" ht="13.8">
      <c r="H2620" s="116"/>
      <c r="I2620" s="31"/>
      <c r="K2620" s="86"/>
      <c r="L2620" s="86"/>
    </row>
    <row r="2621" spans="8:12" ht="13.8">
      <c r="H2621" s="116"/>
      <c r="I2621" s="31"/>
      <c r="K2621" s="86"/>
      <c r="L2621" s="86"/>
    </row>
    <row r="2622" spans="8:12" ht="13.8">
      <c r="H2622" s="116"/>
      <c r="I2622" s="31"/>
      <c r="K2622" s="86"/>
      <c r="L2622" s="86"/>
    </row>
    <row r="2623" spans="8:12" ht="13.8">
      <c r="H2623" s="116"/>
      <c r="I2623" s="31"/>
      <c r="K2623" s="86"/>
      <c r="L2623" s="86"/>
    </row>
    <row r="2624" spans="8:12" ht="13.8">
      <c r="H2624" s="116"/>
      <c r="I2624" s="31"/>
      <c r="K2624" s="86"/>
      <c r="L2624" s="86"/>
    </row>
    <row r="2625" spans="8:12" ht="13.8">
      <c r="H2625" s="116"/>
      <c r="I2625" s="31"/>
      <c r="K2625" s="86"/>
      <c r="L2625" s="86"/>
    </row>
    <row r="2626" spans="8:12" ht="13.8">
      <c r="H2626" s="116"/>
      <c r="I2626" s="31"/>
      <c r="K2626" s="86"/>
      <c r="L2626" s="86"/>
    </row>
    <row r="2627" spans="8:12" ht="13.8">
      <c r="H2627" s="116"/>
      <c r="I2627" s="31"/>
      <c r="K2627" s="86"/>
      <c r="L2627" s="86"/>
    </row>
    <row r="2628" spans="8:12" ht="13.8">
      <c r="H2628" s="116"/>
      <c r="I2628" s="31"/>
      <c r="K2628" s="86"/>
      <c r="L2628" s="86"/>
    </row>
    <row r="2629" spans="8:12" ht="13.8">
      <c r="H2629" s="116"/>
      <c r="I2629" s="31"/>
      <c r="K2629" s="86"/>
      <c r="L2629" s="86"/>
    </row>
    <row r="2630" spans="8:12" ht="13.8">
      <c r="H2630" s="116"/>
      <c r="I2630" s="31"/>
      <c r="K2630" s="86"/>
      <c r="L2630" s="86"/>
    </row>
    <row r="2631" spans="8:12" ht="13.8">
      <c r="H2631" s="116"/>
      <c r="I2631" s="31"/>
      <c r="K2631" s="86"/>
      <c r="L2631" s="86"/>
    </row>
    <row r="2632" spans="8:12" ht="13.8">
      <c r="H2632" s="116"/>
      <c r="I2632" s="31"/>
      <c r="K2632" s="86"/>
      <c r="L2632" s="86"/>
    </row>
    <row r="2633" spans="8:12" ht="13.8">
      <c r="H2633" s="116"/>
      <c r="I2633" s="31"/>
      <c r="K2633" s="86"/>
      <c r="L2633" s="86"/>
    </row>
    <row r="2634" spans="8:12" ht="13.8">
      <c r="H2634" s="116"/>
      <c r="I2634" s="31"/>
      <c r="K2634" s="86"/>
      <c r="L2634" s="86"/>
    </row>
    <row r="2635" spans="8:12" ht="13.8">
      <c r="H2635" s="116"/>
      <c r="I2635" s="31"/>
      <c r="K2635" s="86"/>
      <c r="L2635" s="86"/>
    </row>
    <row r="2636" spans="8:12" ht="13.8">
      <c r="H2636" s="116"/>
      <c r="I2636" s="31"/>
      <c r="K2636" s="86"/>
      <c r="L2636" s="86"/>
    </row>
    <row r="2637" spans="8:12" ht="13.8">
      <c r="H2637" s="116"/>
      <c r="I2637" s="31"/>
      <c r="K2637" s="86"/>
      <c r="L2637" s="86"/>
    </row>
    <row r="2638" spans="8:12" ht="13.8">
      <c r="H2638" s="116"/>
      <c r="I2638" s="31"/>
      <c r="K2638" s="86"/>
      <c r="L2638" s="86"/>
    </row>
    <row r="2639" spans="8:12" ht="13.8">
      <c r="H2639" s="116"/>
      <c r="I2639" s="31"/>
      <c r="K2639" s="86"/>
      <c r="L2639" s="86"/>
    </row>
    <row r="2640" spans="8:12" ht="13.8">
      <c r="H2640" s="116"/>
      <c r="I2640" s="31"/>
      <c r="K2640" s="86"/>
      <c r="L2640" s="86"/>
    </row>
    <row r="2641" spans="8:12" ht="13.8">
      <c r="H2641" s="116"/>
      <c r="I2641" s="31"/>
      <c r="K2641" s="86"/>
      <c r="L2641" s="86"/>
    </row>
    <row r="2642" spans="8:12" ht="13.8">
      <c r="H2642" s="116"/>
      <c r="I2642" s="31"/>
      <c r="K2642" s="86"/>
      <c r="L2642" s="86"/>
    </row>
    <row r="2643" spans="8:12" ht="13.8">
      <c r="H2643" s="116"/>
      <c r="I2643" s="31"/>
      <c r="K2643" s="86"/>
      <c r="L2643" s="86"/>
    </row>
    <row r="2644" spans="8:12" ht="13.8">
      <c r="H2644" s="116"/>
      <c r="I2644" s="31"/>
      <c r="K2644" s="86"/>
      <c r="L2644" s="86"/>
    </row>
    <row r="2645" spans="8:12" ht="13.8">
      <c r="H2645" s="116"/>
      <c r="I2645" s="31"/>
      <c r="K2645" s="86"/>
      <c r="L2645" s="86"/>
    </row>
    <row r="2646" spans="8:12" ht="13.8">
      <c r="H2646" s="116"/>
      <c r="I2646" s="31"/>
      <c r="K2646" s="86"/>
      <c r="L2646" s="86"/>
    </row>
    <row r="2647" spans="8:12" ht="13.8">
      <c r="H2647" s="116"/>
      <c r="I2647" s="31"/>
      <c r="K2647" s="86"/>
      <c r="L2647" s="86"/>
    </row>
    <row r="2648" spans="8:12" ht="13.8">
      <c r="H2648" s="116"/>
      <c r="I2648" s="31"/>
      <c r="K2648" s="86"/>
      <c r="L2648" s="86"/>
    </row>
    <row r="2649" spans="8:12" ht="13.8">
      <c r="H2649" s="116"/>
      <c r="I2649" s="31"/>
      <c r="K2649" s="86"/>
      <c r="L2649" s="86"/>
    </row>
    <row r="2650" spans="8:12" ht="13.8">
      <c r="H2650" s="116"/>
      <c r="I2650" s="31"/>
      <c r="K2650" s="86"/>
      <c r="L2650" s="86"/>
    </row>
    <row r="2651" spans="8:12" ht="13.8">
      <c r="H2651" s="116"/>
      <c r="I2651" s="31"/>
      <c r="K2651" s="86"/>
      <c r="L2651" s="86"/>
    </row>
    <row r="2652" spans="8:12" ht="13.8">
      <c r="H2652" s="116"/>
      <c r="I2652" s="31"/>
      <c r="K2652" s="86"/>
      <c r="L2652" s="86"/>
    </row>
    <row r="2653" spans="8:12" ht="13.8">
      <c r="H2653" s="116"/>
      <c r="I2653" s="31"/>
      <c r="K2653" s="86"/>
      <c r="L2653" s="86"/>
    </row>
    <row r="2654" spans="8:12" ht="13.8">
      <c r="H2654" s="116"/>
      <c r="I2654" s="31"/>
      <c r="K2654" s="86"/>
      <c r="L2654" s="86"/>
    </row>
    <row r="2655" spans="8:12" ht="13.8">
      <c r="H2655" s="116"/>
      <c r="I2655" s="31"/>
      <c r="K2655" s="86"/>
      <c r="L2655" s="86"/>
    </row>
    <row r="2656" spans="8:12" ht="13.8">
      <c r="H2656" s="116"/>
      <c r="I2656" s="31"/>
      <c r="K2656" s="86"/>
      <c r="L2656" s="86"/>
    </row>
    <row r="2657" spans="1:12" ht="13.8">
      <c r="H2657" s="116"/>
      <c r="I2657" s="31"/>
      <c r="K2657" s="86"/>
      <c r="L2657" s="86"/>
    </row>
    <row r="2658" spans="1:12" ht="13.8">
      <c r="H2658" s="116"/>
      <c r="I2658" s="31"/>
      <c r="K2658" s="86"/>
      <c r="L2658" s="86"/>
    </row>
    <row r="2659" spans="1:12" ht="13.8">
      <c r="A2659" s="84"/>
      <c r="B2659" s="85"/>
      <c r="C2659" s="71"/>
      <c r="E2659" s="87"/>
      <c r="F2659" s="86"/>
      <c r="G2659" s="26"/>
      <c r="H2659" s="86"/>
      <c r="I2659" s="86"/>
      <c r="J2659" s="86"/>
      <c r="K2659" s="86"/>
      <c r="L2659" s="86"/>
    </row>
    <row r="2660" spans="1:12" ht="13.8">
      <c r="A2660" s="84"/>
      <c r="B2660" s="85"/>
      <c r="C2660" s="71"/>
      <c r="D2660" s="86"/>
      <c r="E2660" s="87"/>
      <c r="F2660" s="86"/>
      <c r="G2660" s="26"/>
      <c r="H2660" s="86"/>
      <c r="I2660" s="86"/>
      <c r="J2660" s="86"/>
      <c r="K2660" s="86"/>
      <c r="L2660" s="86"/>
    </row>
    <row r="2661" spans="1:12" ht="13.8">
      <c r="A2661" s="84"/>
      <c r="B2661" s="85"/>
      <c r="C2661" s="71"/>
      <c r="D2661" s="86"/>
      <c r="E2661" s="87"/>
      <c r="F2661" s="86"/>
      <c r="G2661" s="26"/>
      <c r="H2661" s="86"/>
      <c r="I2661" s="86"/>
      <c r="J2661" s="86"/>
      <c r="K2661" s="86"/>
      <c r="L2661" s="86"/>
    </row>
    <row r="2662" spans="1:12" ht="13.8">
      <c r="A2662" s="84"/>
      <c r="B2662" s="85"/>
      <c r="C2662" s="71"/>
      <c r="D2662" s="86"/>
      <c r="E2662" s="87"/>
      <c r="F2662" s="86"/>
      <c r="G2662" s="26"/>
      <c r="H2662" s="86"/>
      <c r="I2662" s="86"/>
      <c r="J2662" s="86"/>
      <c r="K2662" s="86"/>
      <c r="L2662" s="86"/>
    </row>
    <row r="2663" spans="1:12" ht="13.8">
      <c r="A2663" s="84"/>
      <c r="B2663" s="85"/>
      <c r="C2663" s="71"/>
      <c r="D2663" s="86"/>
      <c r="E2663" s="87"/>
      <c r="F2663" s="86"/>
      <c r="G2663" s="26"/>
      <c r="H2663" s="86"/>
      <c r="I2663" s="86"/>
      <c r="J2663" s="86"/>
      <c r="K2663" s="86"/>
      <c r="L2663" s="86"/>
    </row>
    <row r="2664" spans="1:12" ht="13.8">
      <c r="A2664" s="84"/>
      <c r="B2664" s="85"/>
      <c r="C2664" s="71"/>
      <c r="D2664" s="86"/>
      <c r="E2664" s="87"/>
      <c r="F2664" s="86"/>
      <c r="G2664" s="26"/>
      <c r="H2664" s="86"/>
      <c r="I2664" s="86"/>
      <c r="J2664" s="86"/>
      <c r="K2664" s="86"/>
      <c r="L2664" s="86"/>
    </row>
    <row r="2665" spans="1:12" ht="13.8">
      <c r="A2665" s="84"/>
      <c r="B2665" s="85"/>
      <c r="C2665" s="71"/>
      <c r="D2665" s="86"/>
      <c r="E2665" s="87"/>
      <c r="F2665" s="86"/>
      <c r="G2665" s="26"/>
      <c r="H2665" s="86"/>
      <c r="I2665" s="86"/>
      <c r="J2665" s="86"/>
      <c r="K2665" s="86"/>
      <c r="L2665" s="86"/>
    </row>
    <row r="2666" spans="1:12" ht="13.8">
      <c r="A2666" s="84"/>
      <c r="B2666" s="85"/>
      <c r="C2666" s="71"/>
      <c r="D2666" s="86"/>
      <c r="E2666" s="87"/>
      <c r="F2666" s="86"/>
      <c r="G2666" s="26"/>
      <c r="H2666" s="86"/>
      <c r="I2666" s="86"/>
      <c r="J2666" s="86"/>
      <c r="K2666" s="86"/>
      <c r="L2666" s="86"/>
    </row>
    <row r="2667" spans="1:12" ht="13.8">
      <c r="A2667" s="84"/>
      <c r="B2667" s="85"/>
      <c r="C2667" s="71"/>
      <c r="D2667" s="86"/>
      <c r="E2667" s="87"/>
      <c r="F2667" s="86"/>
      <c r="G2667" s="26"/>
      <c r="H2667" s="86"/>
      <c r="I2667" s="86"/>
      <c r="J2667" s="86"/>
      <c r="K2667" s="86"/>
      <c r="L2667" s="86"/>
    </row>
    <row r="2668" spans="1:12" ht="13.8">
      <c r="A2668" s="84"/>
      <c r="B2668" s="85"/>
      <c r="C2668" s="71"/>
      <c r="D2668" s="86"/>
      <c r="E2668" s="87"/>
      <c r="F2668" s="86"/>
      <c r="G2668" s="26"/>
      <c r="H2668" s="86"/>
      <c r="I2668" s="86"/>
      <c r="J2668" s="86"/>
      <c r="K2668" s="86"/>
      <c r="L2668" s="86"/>
    </row>
    <row r="2669" spans="1:12" ht="13.8">
      <c r="A2669" s="84"/>
      <c r="B2669" s="85"/>
      <c r="C2669" s="71"/>
      <c r="D2669" s="86"/>
      <c r="E2669" s="87"/>
      <c r="F2669" s="86"/>
      <c r="G2669" s="26"/>
      <c r="H2669" s="86"/>
      <c r="I2669" s="86"/>
      <c r="J2669" s="86"/>
      <c r="K2669" s="86"/>
      <c r="L2669" s="86"/>
    </row>
    <row r="2670" spans="1:12" ht="13.8">
      <c r="A2670" s="84"/>
      <c r="B2670" s="85"/>
      <c r="C2670" s="71"/>
      <c r="D2670" s="86"/>
      <c r="E2670" s="87"/>
      <c r="F2670" s="86"/>
      <c r="G2670" s="26"/>
      <c r="H2670" s="86"/>
      <c r="I2670" s="86"/>
      <c r="J2670" s="86"/>
      <c r="K2670" s="86"/>
      <c r="L2670" s="86"/>
    </row>
    <row r="2671" spans="1:12" ht="13.8">
      <c r="A2671" s="84"/>
      <c r="B2671" s="85"/>
      <c r="C2671" s="71"/>
      <c r="D2671" s="86"/>
      <c r="E2671" s="87"/>
      <c r="F2671" s="86"/>
      <c r="G2671" s="26"/>
      <c r="H2671" s="86"/>
      <c r="I2671" s="86"/>
      <c r="J2671" s="86"/>
      <c r="K2671" s="86"/>
      <c r="L2671" s="86"/>
    </row>
    <row r="2672" spans="1:12" ht="13.8">
      <c r="A2672" s="84"/>
      <c r="B2672" s="85"/>
      <c r="C2672" s="71"/>
      <c r="D2672" s="86"/>
      <c r="E2672" s="87"/>
      <c r="F2672" s="86"/>
      <c r="G2672" s="26"/>
      <c r="H2672" s="86"/>
      <c r="I2672" s="86"/>
      <c r="J2672" s="86"/>
      <c r="K2672" s="86"/>
      <c r="L2672" s="86"/>
    </row>
    <row r="2673" spans="1:12" ht="13.8">
      <c r="A2673" s="84"/>
      <c r="B2673" s="85"/>
      <c r="C2673" s="71"/>
      <c r="D2673" s="86"/>
      <c r="E2673" s="87"/>
      <c r="F2673" s="86"/>
      <c r="G2673" s="26"/>
      <c r="H2673" s="86"/>
      <c r="I2673" s="86"/>
      <c r="J2673" s="86"/>
      <c r="K2673" s="86"/>
      <c r="L2673" s="86"/>
    </row>
    <row r="2674" spans="1:12" ht="13.8">
      <c r="A2674" s="84"/>
      <c r="B2674" s="85"/>
      <c r="C2674" s="71"/>
      <c r="D2674" s="86"/>
      <c r="E2674" s="87"/>
      <c r="F2674" s="86"/>
      <c r="G2674" s="26"/>
      <c r="H2674" s="86"/>
      <c r="I2674" s="86"/>
      <c r="J2674" s="86"/>
      <c r="K2674" s="86"/>
      <c r="L2674" s="86"/>
    </row>
    <row r="2675" spans="1:12" ht="13.8">
      <c r="A2675" s="84"/>
      <c r="B2675" s="85"/>
      <c r="C2675" s="71"/>
      <c r="D2675" s="86"/>
      <c r="E2675" s="87"/>
      <c r="F2675" s="86"/>
      <c r="G2675" s="26"/>
      <c r="H2675" s="86"/>
      <c r="I2675" s="86"/>
      <c r="J2675" s="86"/>
      <c r="K2675" s="86"/>
      <c r="L2675" s="86"/>
    </row>
    <row r="2676" spans="1:12" ht="13.8">
      <c r="A2676" s="84"/>
      <c r="B2676" s="85"/>
      <c r="C2676" s="71"/>
      <c r="D2676" s="86"/>
      <c r="E2676" s="87"/>
      <c r="F2676" s="86"/>
      <c r="G2676" s="26"/>
      <c r="H2676" s="86"/>
      <c r="I2676" s="86"/>
      <c r="J2676" s="86"/>
      <c r="K2676" s="86"/>
      <c r="L2676" s="86"/>
    </row>
    <row r="2677" spans="1:12" ht="13.8">
      <c r="A2677" s="84"/>
      <c r="B2677" s="85"/>
      <c r="C2677" s="71"/>
      <c r="D2677" s="86"/>
      <c r="E2677" s="87"/>
      <c r="F2677" s="86"/>
      <c r="G2677" s="26"/>
      <c r="H2677" s="86"/>
      <c r="I2677" s="86"/>
      <c r="J2677" s="86"/>
      <c r="K2677" s="86"/>
      <c r="L2677" s="86"/>
    </row>
    <row r="2678" spans="1:12" ht="13.8">
      <c r="A2678" s="84"/>
      <c r="B2678" s="85"/>
      <c r="C2678" s="71"/>
      <c r="D2678" s="86"/>
      <c r="E2678" s="87"/>
      <c r="F2678" s="86"/>
      <c r="G2678" s="26"/>
      <c r="H2678" s="86"/>
      <c r="I2678" s="86"/>
      <c r="J2678" s="86"/>
      <c r="K2678" s="86"/>
      <c r="L2678" s="86"/>
    </row>
    <row r="2679" spans="1:12" ht="13.8">
      <c r="A2679" s="84"/>
      <c r="B2679" s="85"/>
      <c r="C2679" s="71"/>
      <c r="D2679" s="86"/>
      <c r="E2679" s="87"/>
      <c r="F2679" s="86"/>
      <c r="G2679" s="26"/>
      <c r="H2679" s="86"/>
      <c r="I2679" s="86"/>
      <c r="J2679" s="86"/>
      <c r="K2679" s="86"/>
      <c r="L2679" s="86"/>
    </row>
    <row r="2680" spans="1:12" ht="13.8">
      <c r="A2680" s="84"/>
      <c r="B2680" s="85"/>
      <c r="C2680" s="71"/>
      <c r="D2680" s="86"/>
      <c r="E2680" s="87"/>
      <c r="F2680" s="86"/>
      <c r="G2680" s="26"/>
      <c r="H2680" s="86"/>
      <c r="I2680" s="86"/>
      <c r="J2680" s="86"/>
      <c r="K2680" s="86"/>
      <c r="L2680" s="86"/>
    </row>
    <row r="2681" spans="1:12" ht="13.8">
      <c r="A2681" s="84"/>
      <c r="B2681" s="85"/>
      <c r="C2681" s="71"/>
      <c r="D2681" s="86"/>
      <c r="E2681" s="87"/>
      <c r="F2681" s="86"/>
      <c r="G2681" s="26"/>
      <c r="H2681" s="86"/>
      <c r="I2681" s="86"/>
      <c r="J2681" s="86"/>
      <c r="K2681" s="86"/>
      <c r="L2681" s="86"/>
    </row>
    <row r="2682" spans="1:12" ht="13.8">
      <c r="A2682" s="84"/>
      <c r="B2682" s="85"/>
      <c r="C2682" s="71"/>
      <c r="D2682" s="86"/>
      <c r="E2682" s="87"/>
      <c r="F2682" s="86"/>
      <c r="G2682" s="26"/>
      <c r="H2682" s="86"/>
      <c r="I2682" s="86"/>
      <c r="J2682" s="86"/>
      <c r="K2682" s="86"/>
      <c r="L2682" s="86"/>
    </row>
    <row r="2683" spans="1:12" ht="13.8">
      <c r="A2683" s="84"/>
      <c r="B2683" s="85"/>
      <c r="C2683" s="71"/>
      <c r="D2683" s="86"/>
      <c r="E2683" s="87"/>
      <c r="F2683" s="86"/>
      <c r="G2683" s="26"/>
      <c r="H2683" s="86"/>
      <c r="I2683" s="86"/>
      <c r="J2683" s="86"/>
      <c r="K2683" s="86"/>
      <c r="L2683" s="86"/>
    </row>
    <row r="2684" spans="1:12" ht="13.8">
      <c r="A2684" s="84"/>
      <c r="B2684" s="85"/>
      <c r="C2684" s="71"/>
      <c r="D2684" s="86"/>
      <c r="E2684" s="87"/>
      <c r="F2684" s="86"/>
      <c r="G2684" s="26"/>
      <c r="H2684" s="86"/>
      <c r="I2684" s="86"/>
      <c r="J2684" s="86"/>
      <c r="K2684" s="86"/>
      <c r="L2684" s="86"/>
    </row>
    <row r="2685" spans="1:12" ht="13.8">
      <c r="A2685" s="84"/>
      <c r="B2685" s="85"/>
      <c r="C2685" s="71"/>
      <c r="D2685" s="86"/>
      <c r="E2685" s="87"/>
      <c r="F2685" s="86"/>
      <c r="G2685" s="26"/>
      <c r="H2685" s="86"/>
      <c r="I2685" s="86"/>
      <c r="J2685" s="86"/>
      <c r="K2685" s="86"/>
      <c r="L2685" s="86"/>
    </row>
    <row r="2686" spans="1:12" ht="13.8">
      <c r="A2686" s="84"/>
      <c r="B2686" s="85"/>
      <c r="C2686" s="71"/>
      <c r="D2686" s="86"/>
      <c r="E2686" s="87"/>
      <c r="F2686" s="86"/>
      <c r="G2686" s="26"/>
      <c r="H2686" s="86"/>
      <c r="I2686" s="86"/>
      <c r="J2686" s="86"/>
      <c r="K2686" s="86"/>
      <c r="L2686" s="86"/>
    </row>
    <row r="2687" spans="1:12" ht="13.8">
      <c r="A2687" s="84"/>
      <c r="B2687" s="85"/>
      <c r="C2687" s="71"/>
      <c r="D2687" s="86"/>
      <c r="E2687" s="87"/>
      <c r="F2687" s="86"/>
      <c r="G2687" s="26"/>
      <c r="H2687" s="86"/>
      <c r="I2687" s="86"/>
      <c r="J2687" s="86"/>
      <c r="K2687" s="86"/>
      <c r="L2687" s="86"/>
    </row>
    <row r="2688" spans="1:12" ht="13.8">
      <c r="A2688" s="84"/>
      <c r="B2688" s="85"/>
      <c r="C2688" s="71"/>
      <c r="D2688" s="86"/>
      <c r="E2688" s="87"/>
      <c r="F2688" s="86"/>
      <c r="G2688" s="26"/>
      <c r="H2688" s="86"/>
      <c r="I2688" s="86"/>
      <c r="J2688" s="86"/>
      <c r="K2688" s="86"/>
      <c r="L2688" s="86"/>
    </row>
    <row r="2689" spans="1:12" ht="13.8">
      <c r="A2689" s="84"/>
      <c r="B2689" s="85"/>
      <c r="C2689" s="71"/>
      <c r="D2689" s="86"/>
      <c r="E2689" s="87"/>
      <c r="F2689" s="86"/>
      <c r="G2689" s="26"/>
      <c r="H2689" s="86"/>
      <c r="I2689" s="86"/>
      <c r="J2689" s="86"/>
      <c r="K2689" s="86"/>
      <c r="L2689" s="86"/>
    </row>
    <row r="2690" spans="1:12" ht="13.8">
      <c r="A2690" s="84"/>
      <c r="B2690" s="85"/>
      <c r="C2690" s="71"/>
      <c r="D2690" s="86"/>
      <c r="E2690" s="87"/>
      <c r="F2690" s="86"/>
      <c r="G2690" s="26"/>
      <c r="H2690" s="86"/>
      <c r="I2690" s="86"/>
      <c r="J2690" s="86"/>
      <c r="K2690" s="86"/>
      <c r="L2690" s="86"/>
    </row>
    <row r="2691" spans="1:12" ht="13.8">
      <c r="A2691" s="84"/>
      <c r="B2691" s="85"/>
      <c r="C2691" s="71"/>
      <c r="D2691" s="86"/>
      <c r="E2691" s="87"/>
      <c r="F2691" s="86"/>
      <c r="G2691" s="26"/>
      <c r="H2691" s="86"/>
      <c r="I2691" s="86"/>
      <c r="J2691" s="86"/>
      <c r="K2691" s="86"/>
      <c r="L2691" s="86"/>
    </row>
    <row r="2692" spans="1:12" ht="13.8">
      <c r="A2692" s="84"/>
      <c r="B2692" s="85"/>
      <c r="C2692" s="71"/>
      <c r="D2692" s="86"/>
      <c r="E2692" s="87"/>
      <c r="F2692" s="86"/>
      <c r="G2692" s="26"/>
      <c r="H2692" s="86"/>
      <c r="I2692" s="86"/>
      <c r="J2692" s="86"/>
      <c r="K2692" s="86"/>
      <c r="L2692" s="86"/>
    </row>
    <row r="2693" spans="1:12" ht="13.8">
      <c r="A2693" s="84"/>
      <c r="B2693" s="85"/>
      <c r="C2693" s="71"/>
      <c r="D2693" s="86"/>
      <c r="E2693" s="87"/>
      <c r="F2693" s="86"/>
      <c r="G2693" s="26"/>
      <c r="H2693" s="86"/>
      <c r="I2693" s="86"/>
      <c r="J2693" s="86"/>
      <c r="K2693" s="86"/>
      <c r="L2693" s="86"/>
    </row>
    <row r="2694" spans="1:12" ht="13.8">
      <c r="A2694" s="84"/>
      <c r="B2694" s="85"/>
      <c r="C2694" s="71"/>
      <c r="D2694" s="86"/>
      <c r="E2694" s="87"/>
      <c r="F2694" s="86"/>
      <c r="G2694" s="26"/>
      <c r="H2694" s="86"/>
      <c r="I2694" s="86"/>
      <c r="J2694" s="86"/>
      <c r="K2694" s="86"/>
      <c r="L2694" s="86"/>
    </row>
    <row r="2695" spans="1:12" ht="13.8">
      <c r="A2695" s="84"/>
      <c r="B2695" s="85"/>
      <c r="C2695" s="71"/>
      <c r="D2695" s="86"/>
      <c r="E2695" s="87"/>
      <c r="F2695" s="86"/>
      <c r="G2695" s="26"/>
      <c r="H2695" s="86"/>
      <c r="I2695" s="86"/>
      <c r="J2695" s="86"/>
      <c r="K2695" s="86"/>
      <c r="L2695" s="86"/>
    </row>
    <row r="2696" spans="1:12" ht="13.8">
      <c r="A2696" s="84"/>
      <c r="B2696" s="85"/>
      <c r="C2696" s="71"/>
      <c r="D2696" s="86"/>
      <c r="E2696" s="87"/>
      <c r="F2696" s="86"/>
      <c r="G2696" s="26"/>
      <c r="H2696" s="86"/>
      <c r="I2696" s="86"/>
      <c r="J2696" s="86"/>
      <c r="K2696" s="86"/>
      <c r="L2696" s="86"/>
    </row>
    <row r="2697" spans="1:12" ht="13.8">
      <c r="A2697" s="84"/>
      <c r="B2697" s="85"/>
      <c r="C2697" s="71"/>
      <c r="D2697" s="86"/>
      <c r="E2697" s="87"/>
      <c r="F2697" s="86"/>
      <c r="G2697" s="26"/>
      <c r="H2697" s="86"/>
      <c r="I2697" s="86"/>
      <c r="J2697" s="86"/>
      <c r="K2697" s="86"/>
      <c r="L2697" s="86"/>
    </row>
    <row r="2698" spans="1:12" ht="13.8">
      <c r="A2698" s="84"/>
      <c r="B2698" s="85"/>
      <c r="C2698" s="71"/>
      <c r="D2698" s="86"/>
      <c r="E2698" s="87"/>
      <c r="F2698" s="86"/>
      <c r="G2698" s="26"/>
      <c r="H2698" s="86"/>
      <c r="I2698" s="86"/>
      <c r="J2698" s="86"/>
      <c r="K2698" s="86"/>
      <c r="L2698" s="86"/>
    </row>
    <row r="2699" spans="1:12" ht="13.8">
      <c r="A2699" s="84"/>
      <c r="B2699" s="85"/>
      <c r="C2699" s="71"/>
      <c r="D2699" s="86"/>
      <c r="E2699" s="87"/>
      <c r="F2699" s="86"/>
      <c r="G2699" s="26"/>
      <c r="H2699" s="86"/>
      <c r="I2699" s="86"/>
      <c r="J2699" s="86"/>
      <c r="K2699" s="86"/>
      <c r="L2699" s="86"/>
    </row>
    <row r="2700" spans="1:12" ht="13.8">
      <c r="A2700" s="84"/>
      <c r="B2700" s="85"/>
      <c r="C2700" s="71"/>
      <c r="D2700" s="86"/>
      <c r="E2700" s="87"/>
      <c r="F2700" s="86"/>
      <c r="G2700" s="26"/>
      <c r="H2700" s="86"/>
      <c r="I2700" s="86"/>
      <c r="J2700" s="86"/>
      <c r="K2700" s="86"/>
      <c r="L2700" s="86"/>
    </row>
    <row r="2701" spans="1:12" ht="13.8">
      <c r="A2701" s="84"/>
      <c r="B2701" s="85"/>
      <c r="C2701" s="71"/>
      <c r="D2701" s="86"/>
      <c r="E2701" s="87"/>
      <c r="F2701" s="86"/>
      <c r="G2701" s="26"/>
      <c r="H2701" s="86"/>
      <c r="I2701" s="86"/>
      <c r="J2701" s="86"/>
      <c r="K2701" s="86"/>
      <c r="L2701" s="86"/>
    </row>
    <row r="2702" spans="1:12" ht="13.8">
      <c r="A2702" s="84"/>
      <c r="B2702" s="85"/>
      <c r="C2702" s="71"/>
      <c r="D2702" s="86"/>
      <c r="E2702" s="87"/>
      <c r="F2702" s="86"/>
      <c r="G2702" s="26"/>
      <c r="H2702" s="86"/>
      <c r="I2702" s="86"/>
      <c r="J2702" s="86"/>
      <c r="K2702" s="86"/>
      <c r="L2702" s="86"/>
    </row>
    <row r="2703" spans="1:12" ht="13.8">
      <c r="A2703" s="84"/>
      <c r="B2703" s="85"/>
      <c r="C2703" s="71"/>
      <c r="D2703" s="86"/>
      <c r="E2703" s="87"/>
      <c r="F2703" s="86"/>
      <c r="G2703" s="26"/>
      <c r="H2703" s="86"/>
      <c r="I2703" s="86"/>
      <c r="J2703" s="86"/>
      <c r="K2703" s="86"/>
      <c r="L2703" s="86"/>
    </row>
    <row r="2704" spans="1:12" ht="13.8">
      <c r="A2704" s="84"/>
      <c r="B2704" s="85"/>
      <c r="C2704" s="71"/>
      <c r="D2704" s="86"/>
      <c r="E2704" s="87"/>
      <c r="F2704" s="86"/>
      <c r="G2704" s="26"/>
      <c r="H2704" s="86"/>
      <c r="I2704" s="86"/>
      <c r="J2704" s="86"/>
      <c r="K2704" s="86"/>
      <c r="L2704" s="86"/>
    </row>
    <row r="2705" spans="1:12" ht="13.8">
      <c r="A2705" s="84"/>
      <c r="B2705" s="85"/>
      <c r="C2705" s="71"/>
      <c r="D2705" s="86"/>
      <c r="E2705" s="87"/>
      <c r="F2705" s="86"/>
      <c r="G2705" s="26"/>
      <c r="H2705" s="86"/>
      <c r="I2705" s="86"/>
      <c r="J2705" s="86"/>
      <c r="K2705" s="86"/>
      <c r="L2705" s="86"/>
    </row>
    <row r="2706" spans="1:12" ht="13.8">
      <c r="A2706" s="84"/>
      <c r="B2706" s="85"/>
      <c r="C2706" s="71"/>
      <c r="D2706" s="86"/>
      <c r="E2706" s="87"/>
      <c r="F2706" s="86"/>
      <c r="G2706" s="26"/>
      <c r="H2706" s="86"/>
      <c r="I2706" s="86"/>
      <c r="J2706" s="86"/>
      <c r="K2706" s="86"/>
      <c r="L2706" s="86"/>
    </row>
    <row r="2707" spans="1:12" ht="13.8">
      <c r="A2707" s="84"/>
      <c r="B2707" s="85"/>
      <c r="C2707" s="71"/>
      <c r="D2707" s="86"/>
      <c r="E2707" s="87"/>
      <c r="F2707" s="86"/>
      <c r="G2707" s="26"/>
      <c r="H2707" s="86"/>
      <c r="I2707" s="86"/>
      <c r="J2707" s="86"/>
      <c r="K2707" s="86"/>
      <c r="L2707" s="86"/>
    </row>
    <row r="2708" spans="1:12" ht="13.8">
      <c r="A2708" s="84"/>
      <c r="B2708" s="85"/>
      <c r="C2708" s="71"/>
      <c r="D2708" s="86"/>
      <c r="E2708" s="87"/>
      <c r="F2708" s="86"/>
      <c r="G2708" s="26"/>
      <c r="H2708" s="86"/>
      <c r="I2708" s="86"/>
      <c r="J2708" s="86"/>
      <c r="K2708" s="86"/>
      <c r="L2708" s="86"/>
    </row>
    <row r="2709" spans="1:12" ht="13.8">
      <c r="A2709" s="84"/>
      <c r="B2709" s="85"/>
      <c r="C2709" s="71"/>
      <c r="D2709" s="86"/>
      <c r="E2709" s="87"/>
      <c r="F2709" s="86"/>
      <c r="G2709" s="26"/>
      <c r="H2709" s="86"/>
      <c r="I2709" s="86"/>
      <c r="J2709" s="86"/>
      <c r="K2709" s="86"/>
      <c r="L2709" s="86"/>
    </row>
    <row r="2710" spans="1:12" ht="13.8">
      <c r="A2710" s="84"/>
      <c r="B2710" s="85"/>
      <c r="C2710" s="71"/>
      <c r="D2710" s="86"/>
      <c r="E2710" s="87"/>
      <c r="F2710" s="86"/>
      <c r="G2710" s="26"/>
      <c r="H2710" s="86"/>
      <c r="I2710" s="86"/>
      <c r="J2710" s="86"/>
      <c r="K2710" s="86"/>
      <c r="L2710" s="86"/>
    </row>
    <row r="2711" spans="1:12" ht="13.8">
      <c r="A2711" s="84"/>
      <c r="B2711" s="85"/>
      <c r="C2711" s="71"/>
      <c r="D2711" s="86"/>
      <c r="E2711" s="87"/>
      <c r="F2711" s="86"/>
      <c r="G2711" s="26"/>
      <c r="H2711" s="86"/>
      <c r="I2711" s="86"/>
      <c r="J2711" s="86"/>
      <c r="K2711" s="86"/>
      <c r="L2711" s="86"/>
    </row>
    <row r="2712" spans="1:12" ht="13.8">
      <c r="A2712" s="84"/>
      <c r="B2712" s="85"/>
      <c r="C2712" s="71"/>
      <c r="D2712" s="86"/>
      <c r="E2712" s="87"/>
      <c r="F2712" s="86"/>
      <c r="G2712" s="26"/>
      <c r="H2712" s="86"/>
      <c r="I2712" s="86"/>
      <c r="J2712" s="86"/>
      <c r="K2712" s="86"/>
      <c r="L2712" s="86"/>
    </row>
    <row r="2713" spans="1:12" ht="13.8">
      <c r="A2713" s="84"/>
      <c r="B2713" s="85"/>
      <c r="C2713" s="71"/>
      <c r="D2713" s="86"/>
      <c r="E2713" s="87"/>
      <c r="F2713" s="86"/>
      <c r="G2713" s="26"/>
      <c r="H2713" s="86"/>
      <c r="I2713" s="86"/>
      <c r="J2713" s="86"/>
      <c r="K2713" s="86"/>
      <c r="L2713" s="86"/>
    </row>
    <row r="2714" spans="1:12" ht="13.8">
      <c r="A2714" s="84"/>
      <c r="B2714" s="85"/>
      <c r="C2714" s="71"/>
      <c r="D2714" s="86"/>
      <c r="E2714" s="87"/>
      <c r="F2714" s="86"/>
      <c r="G2714" s="26"/>
      <c r="H2714" s="86"/>
      <c r="I2714" s="86"/>
      <c r="J2714" s="86"/>
      <c r="K2714" s="86"/>
      <c r="L2714" s="86"/>
    </row>
    <row r="2715" spans="1:12" ht="13.8">
      <c r="A2715" s="84"/>
      <c r="B2715" s="85"/>
      <c r="C2715" s="71"/>
      <c r="D2715" s="86"/>
      <c r="E2715" s="87"/>
      <c r="F2715" s="86"/>
      <c r="G2715" s="26"/>
      <c r="H2715" s="86"/>
      <c r="I2715" s="86"/>
      <c r="J2715" s="86"/>
      <c r="K2715" s="86"/>
      <c r="L2715" s="86"/>
    </row>
    <row r="2716" spans="1:12" ht="13.8">
      <c r="A2716" s="84"/>
      <c r="B2716" s="85"/>
      <c r="C2716" s="71"/>
      <c r="D2716" s="86"/>
      <c r="E2716" s="87"/>
      <c r="F2716" s="86"/>
      <c r="G2716" s="26"/>
      <c r="H2716" s="86"/>
      <c r="I2716" s="86"/>
      <c r="J2716" s="86"/>
      <c r="K2716" s="86"/>
      <c r="L2716" s="86"/>
    </row>
    <row r="2717" spans="1:12" ht="13.8">
      <c r="A2717" s="84"/>
      <c r="B2717" s="85"/>
      <c r="C2717" s="71"/>
      <c r="D2717" s="86"/>
      <c r="E2717" s="87"/>
      <c r="F2717" s="86"/>
      <c r="G2717" s="26"/>
      <c r="H2717" s="86"/>
      <c r="I2717" s="86"/>
      <c r="J2717" s="86"/>
      <c r="K2717" s="86"/>
      <c r="L2717" s="86"/>
    </row>
    <row r="2718" spans="1:12" ht="13.8">
      <c r="A2718" s="84"/>
      <c r="B2718" s="85"/>
      <c r="C2718" s="71"/>
      <c r="D2718" s="86"/>
      <c r="E2718" s="87"/>
      <c r="F2718" s="86"/>
      <c r="G2718" s="26"/>
      <c r="H2718" s="86"/>
      <c r="I2718" s="86"/>
      <c r="J2718" s="86"/>
      <c r="K2718" s="86"/>
      <c r="L2718" s="86"/>
    </row>
    <row r="2719" spans="1:12" ht="13.8">
      <c r="A2719" s="84"/>
      <c r="B2719" s="85"/>
      <c r="C2719" s="71"/>
      <c r="D2719" s="86"/>
      <c r="E2719" s="87"/>
      <c r="F2719" s="86"/>
      <c r="G2719" s="26"/>
      <c r="H2719" s="86"/>
      <c r="I2719" s="86"/>
      <c r="J2719" s="86"/>
      <c r="K2719" s="86"/>
      <c r="L2719" s="86"/>
    </row>
    <row r="2720" spans="1:12" ht="13.8">
      <c r="A2720" s="84"/>
      <c r="B2720" s="85"/>
      <c r="C2720" s="71"/>
      <c r="D2720" s="86"/>
      <c r="E2720" s="87"/>
      <c r="F2720" s="86"/>
      <c r="G2720" s="26"/>
      <c r="H2720" s="86"/>
      <c r="I2720" s="86"/>
      <c r="J2720" s="86"/>
      <c r="K2720" s="86"/>
      <c r="L2720" s="86"/>
    </row>
    <row r="2721" spans="1:12" ht="13.8">
      <c r="A2721" s="84"/>
      <c r="B2721" s="85"/>
      <c r="C2721" s="71"/>
      <c r="D2721" s="86"/>
      <c r="E2721" s="87"/>
      <c r="F2721" s="86"/>
      <c r="G2721" s="26"/>
      <c r="H2721" s="86"/>
      <c r="I2721" s="86"/>
      <c r="J2721" s="86"/>
      <c r="K2721" s="86"/>
      <c r="L2721" s="86"/>
    </row>
    <row r="2722" spans="1:12" ht="13.8">
      <c r="A2722" s="84"/>
      <c r="B2722" s="85"/>
      <c r="C2722" s="71"/>
      <c r="D2722" s="86"/>
      <c r="E2722" s="87"/>
      <c r="F2722" s="86"/>
      <c r="G2722" s="26"/>
      <c r="H2722" s="86"/>
      <c r="I2722" s="86"/>
      <c r="J2722" s="86"/>
      <c r="K2722" s="86"/>
      <c r="L2722" s="86"/>
    </row>
    <row r="2723" spans="1:12" ht="13.8">
      <c r="A2723" s="84"/>
      <c r="B2723" s="85"/>
      <c r="C2723" s="71"/>
      <c r="D2723" s="86"/>
      <c r="E2723" s="87"/>
      <c r="F2723" s="86"/>
      <c r="G2723" s="26"/>
      <c r="H2723" s="86"/>
      <c r="I2723" s="86"/>
      <c r="J2723" s="86"/>
      <c r="K2723" s="86"/>
      <c r="L2723" s="86"/>
    </row>
    <row r="2724" spans="1:12" ht="13.8">
      <c r="A2724" s="84"/>
      <c r="B2724" s="85"/>
      <c r="C2724" s="71"/>
      <c r="D2724" s="86"/>
      <c r="E2724" s="87"/>
      <c r="F2724" s="86"/>
      <c r="G2724" s="26"/>
      <c r="H2724" s="86"/>
      <c r="I2724" s="86"/>
      <c r="J2724" s="86"/>
      <c r="K2724" s="86"/>
      <c r="L2724" s="86"/>
    </row>
    <row r="2725" spans="1:12" ht="13.8">
      <c r="A2725" s="84"/>
      <c r="B2725" s="85"/>
      <c r="C2725" s="71"/>
      <c r="D2725" s="86"/>
      <c r="E2725" s="87"/>
      <c r="F2725" s="86"/>
      <c r="G2725" s="26"/>
      <c r="H2725" s="86"/>
      <c r="I2725" s="86"/>
      <c r="J2725" s="86"/>
      <c r="K2725" s="86"/>
      <c r="L2725" s="86"/>
    </row>
    <row r="2726" spans="1:12" ht="13.8">
      <c r="A2726" s="84"/>
      <c r="B2726" s="85"/>
      <c r="C2726" s="71"/>
      <c r="D2726" s="86"/>
      <c r="E2726" s="87"/>
      <c r="F2726" s="86"/>
      <c r="G2726" s="26"/>
      <c r="H2726" s="86"/>
      <c r="I2726" s="86"/>
      <c r="J2726" s="86"/>
      <c r="K2726" s="86"/>
      <c r="L2726" s="86"/>
    </row>
    <row r="2727" spans="1:12" ht="13.8">
      <c r="A2727" s="84"/>
      <c r="B2727" s="85"/>
      <c r="C2727" s="71"/>
      <c r="D2727" s="86"/>
      <c r="E2727" s="87"/>
      <c r="F2727" s="86"/>
      <c r="G2727" s="26"/>
      <c r="H2727" s="86"/>
      <c r="I2727" s="86"/>
      <c r="J2727" s="86"/>
      <c r="K2727" s="86"/>
      <c r="L2727" s="86"/>
    </row>
    <row r="2728" spans="1:12" ht="13.8">
      <c r="A2728" s="84"/>
      <c r="B2728" s="85"/>
      <c r="C2728" s="71"/>
      <c r="D2728" s="86"/>
      <c r="E2728" s="87"/>
      <c r="F2728" s="86"/>
      <c r="G2728" s="26"/>
      <c r="H2728" s="86"/>
      <c r="I2728" s="86"/>
      <c r="J2728" s="86"/>
      <c r="K2728" s="86"/>
      <c r="L2728" s="86"/>
    </row>
    <row r="2729" spans="1:12" ht="13.8">
      <c r="A2729" s="84"/>
      <c r="B2729" s="85"/>
      <c r="C2729" s="71"/>
      <c r="D2729" s="86"/>
      <c r="E2729" s="87"/>
      <c r="F2729" s="86"/>
      <c r="G2729" s="26"/>
      <c r="H2729" s="86"/>
      <c r="I2729" s="86"/>
      <c r="J2729" s="86"/>
      <c r="K2729" s="86"/>
      <c r="L2729" s="86"/>
    </row>
    <row r="2730" spans="1:12" ht="13.8">
      <c r="A2730" s="84"/>
      <c r="B2730" s="85"/>
      <c r="C2730" s="71"/>
      <c r="D2730" s="86"/>
      <c r="E2730" s="87"/>
      <c r="F2730" s="86"/>
      <c r="G2730" s="26"/>
      <c r="H2730" s="86"/>
      <c r="I2730" s="86"/>
      <c r="J2730" s="86"/>
      <c r="K2730" s="86"/>
      <c r="L2730" s="86"/>
    </row>
    <row r="2731" spans="1:12" ht="13.8">
      <c r="A2731" s="84"/>
      <c r="B2731" s="85"/>
      <c r="C2731" s="71"/>
      <c r="D2731" s="86"/>
      <c r="E2731" s="87"/>
      <c r="F2731" s="86"/>
      <c r="G2731" s="26"/>
      <c r="H2731" s="86"/>
      <c r="I2731" s="86"/>
      <c r="J2731" s="86"/>
      <c r="K2731" s="86"/>
      <c r="L2731" s="86"/>
    </row>
    <row r="2732" spans="1:12" ht="13.8">
      <c r="A2732" s="84"/>
      <c r="B2732" s="85"/>
      <c r="C2732" s="71"/>
      <c r="D2732" s="86"/>
      <c r="E2732" s="87"/>
      <c r="F2732" s="86"/>
      <c r="G2732" s="26"/>
      <c r="H2732" s="86"/>
      <c r="I2732" s="86"/>
      <c r="J2732" s="86"/>
      <c r="K2732" s="86"/>
      <c r="L2732" s="86"/>
    </row>
    <row r="2733" spans="1:12" ht="13.8">
      <c r="A2733" s="84"/>
      <c r="B2733" s="85"/>
      <c r="C2733" s="71"/>
      <c r="D2733" s="86"/>
      <c r="E2733" s="87"/>
      <c r="F2733" s="86"/>
      <c r="G2733" s="26"/>
      <c r="H2733" s="86"/>
      <c r="I2733" s="86"/>
      <c r="J2733" s="86"/>
      <c r="K2733" s="86"/>
      <c r="L2733" s="86"/>
    </row>
    <row r="2734" spans="1:12" ht="13.8">
      <c r="A2734" s="84"/>
      <c r="B2734" s="85"/>
      <c r="C2734" s="71"/>
      <c r="D2734" s="86"/>
      <c r="E2734" s="87"/>
      <c r="F2734" s="86"/>
      <c r="G2734" s="26"/>
      <c r="H2734" s="86"/>
      <c r="I2734" s="86"/>
      <c r="J2734" s="86"/>
      <c r="K2734" s="86"/>
      <c r="L2734" s="86"/>
    </row>
    <row r="2735" spans="1:12" ht="13.8">
      <c r="A2735" s="84"/>
      <c r="B2735" s="85"/>
      <c r="C2735" s="71"/>
      <c r="D2735" s="86"/>
      <c r="E2735" s="87"/>
      <c r="F2735" s="86"/>
      <c r="G2735" s="26"/>
      <c r="H2735" s="86"/>
      <c r="I2735" s="86"/>
      <c r="J2735" s="86"/>
      <c r="K2735" s="86"/>
      <c r="L2735" s="86"/>
    </row>
    <row r="2736" spans="1:12" ht="13.8">
      <c r="A2736" s="84"/>
      <c r="B2736" s="85"/>
      <c r="C2736" s="71"/>
      <c r="D2736" s="86"/>
      <c r="E2736" s="87"/>
      <c r="F2736" s="86"/>
      <c r="G2736" s="26"/>
      <c r="H2736" s="86"/>
      <c r="I2736" s="86"/>
      <c r="J2736" s="86"/>
      <c r="K2736" s="86"/>
      <c r="L2736" s="86"/>
    </row>
    <row r="2737" spans="1:12" ht="13.8">
      <c r="A2737" s="84"/>
      <c r="B2737" s="85"/>
      <c r="C2737" s="71"/>
      <c r="D2737" s="86"/>
      <c r="E2737" s="87"/>
      <c r="F2737" s="86"/>
      <c r="G2737" s="26"/>
      <c r="H2737" s="86"/>
      <c r="I2737" s="86"/>
      <c r="J2737" s="86"/>
      <c r="K2737" s="86"/>
      <c r="L2737" s="86"/>
    </row>
    <row r="2738" spans="1:12" ht="13.8">
      <c r="A2738" s="84"/>
      <c r="B2738" s="85"/>
      <c r="C2738" s="71"/>
      <c r="D2738" s="86"/>
      <c r="E2738" s="87"/>
      <c r="F2738" s="86"/>
      <c r="G2738" s="26"/>
      <c r="H2738" s="86"/>
      <c r="I2738" s="86"/>
      <c r="J2738" s="86"/>
      <c r="K2738" s="86"/>
      <c r="L2738" s="86"/>
    </row>
    <row r="2739" spans="1:12" ht="13.8">
      <c r="A2739" s="84"/>
      <c r="B2739" s="85"/>
      <c r="C2739" s="71"/>
      <c r="D2739" s="86"/>
      <c r="E2739" s="87"/>
      <c r="F2739" s="86"/>
      <c r="G2739" s="26"/>
      <c r="H2739" s="86"/>
      <c r="I2739" s="86"/>
      <c r="J2739" s="86"/>
      <c r="K2739" s="86"/>
      <c r="L2739" s="86"/>
    </row>
    <row r="2740" spans="1:12" ht="13.8">
      <c r="A2740" s="84"/>
      <c r="B2740" s="85"/>
      <c r="C2740" s="71"/>
      <c r="D2740" s="86"/>
      <c r="E2740" s="87"/>
      <c r="F2740" s="86"/>
      <c r="G2740" s="26"/>
      <c r="H2740" s="86"/>
      <c r="I2740" s="86"/>
      <c r="J2740" s="86"/>
      <c r="K2740" s="86"/>
      <c r="L2740" s="86"/>
    </row>
    <row r="2741" spans="1:12" ht="13.8">
      <c r="A2741" s="84"/>
      <c r="B2741" s="85"/>
      <c r="C2741" s="71"/>
      <c r="D2741" s="86"/>
      <c r="E2741" s="87"/>
      <c r="F2741" s="86"/>
      <c r="G2741" s="26"/>
      <c r="H2741" s="86"/>
      <c r="I2741" s="86"/>
      <c r="J2741" s="86"/>
      <c r="K2741" s="86"/>
      <c r="L2741" s="86"/>
    </row>
    <row r="2742" spans="1:12" ht="13.8">
      <c r="A2742" s="84"/>
      <c r="B2742" s="85"/>
      <c r="C2742" s="71"/>
      <c r="D2742" s="86"/>
      <c r="E2742" s="87"/>
      <c r="F2742" s="86"/>
      <c r="G2742" s="26"/>
      <c r="H2742" s="86"/>
      <c r="I2742" s="86"/>
      <c r="J2742" s="86"/>
      <c r="K2742" s="86"/>
      <c r="L2742" s="86"/>
    </row>
    <row r="2743" spans="1:12" ht="13.8">
      <c r="A2743" s="84"/>
      <c r="B2743" s="85"/>
      <c r="C2743" s="71"/>
      <c r="D2743" s="86"/>
      <c r="E2743" s="87"/>
      <c r="F2743" s="86"/>
      <c r="G2743" s="26"/>
      <c r="H2743" s="86"/>
      <c r="I2743" s="86"/>
      <c r="J2743" s="86"/>
      <c r="K2743" s="86"/>
      <c r="L2743" s="86"/>
    </row>
    <row r="2744" spans="1:12" ht="13.8">
      <c r="A2744" s="84"/>
      <c r="B2744" s="85"/>
      <c r="C2744" s="71"/>
      <c r="D2744" s="86"/>
      <c r="E2744" s="87"/>
      <c r="F2744" s="86"/>
      <c r="G2744" s="26"/>
      <c r="H2744" s="86"/>
      <c r="I2744" s="86"/>
      <c r="J2744" s="86"/>
      <c r="K2744" s="86"/>
      <c r="L2744" s="86"/>
    </row>
    <row r="2745" spans="1:12" ht="13.8">
      <c r="A2745" s="84"/>
      <c r="B2745" s="85"/>
      <c r="C2745" s="71"/>
      <c r="D2745" s="86"/>
      <c r="E2745" s="87"/>
      <c r="F2745" s="86"/>
      <c r="G2745" s="26"/>
      <c r="H2745" s="86"/>
      <c r="I2745" s="86"/>
      <c r="J2745" s="86"/>
      <c r="K2745" s="86"/>
      <c r="L2745" s="86"/>
    </row>
    <row r="2746" spans="1:12" ht="13.8">
      <c r="A2746" s="84"/>
      <c r="B2746" s="85"/>
      <c r="C2746" s="71"/>
      <c r="D2746" s="86"/>
      <c r="E2746" s="87"/>
      <c r="F2746" s="86"/>
      <c r="G2746" s="26"/>
      <c r="H2746" s="86"/>
      <c r="I2746" s="86"/>
      <c r="J2746" s="86"/>
      <c r="K2746" s="86"/>
      <c r="L2746" s="86"/>
    </row>
    <row r="2747" spans="1:12" ht="13.8">
      <c r="A2747" s="84"/>
      <c r="B2747" s="85"/>
      <c r="C2747" s="71"/>
      <c r="D2747" s="86"/>
      <c r="E2747" s="87"/>
      <c r="F2747" s="86"/>
      <c r="G2747" s="26"/>
      <c r="H2747" s="86"/>
      <c r="I2747" s="86"/>
      <c r="J2747" s="86"/>
      <c r="K2747" s="86"/>
      <c r="L2747" s="86"/>
    </row>
    <row r="2748" spans="1:12" ht="13.8">
      <c r="A2748" s="84"/>
      <c r="B2748" s="85"/>
      <c r="C2748" s="71"/>
      <c r="D2748" s="86"/>
      <c r="E2748" s="87"/>
      <c r="F2748" s="86"/>
      <c r="G2748" s="26"/>
      <c r="H2748" s="86"/>
      <c r="I2748" s="86"/>
      <c r="J2748" s="86"/>
      <c r="K2748" s="86"/>
      <c r="L2748" s="86"/>
    </row>
    <row r="2749" spans="1:12" ht="13.8">
      <c r="A2749" s="84"/>
      <c r="B2749" s="85"/>
      <c r="C2749" s="71"/>
      <c r="D2749" s="86"/>
      <c r="E2749" s="87"/>
      <c r="F2749" s="86"/>
      <c r="G2749" s="26"/>
      <c r="H2749" s="86"/>
      <c r="I2749" s="86"/>
      <c r="J2749" s="86"/>
      <c r="K2749" s="86"/>
      <c r="L2749" s="86"/>
    </row>
    <row r="2750" spans="1:12" ht="13.8">
      <c r="A2750" s="84"/>
      <c r="B2750" s="85"/>
      <c r="C2750" s="71"/>
      <c r="D2750" s="86"/>
      <c r="E2750" s="87"/>
      <c r="F2750" s="86"/>
      <c r="G2750" s="26"/>
      <c r="H2750" s="86"/>
      <c r="I2750" s="86"/>
      <c r="J2750" s="86"/>
      <c r="K2750" s="86"/>
      <c r="L2750" s="86"/>
    </row>
    <row r="2751" spans="1:12" ht="13.8">
      <c r="A2751" s="84"/>
      <c r="B2751" s="85"/>
      <c r="C2751" s="71"/>
      <c r="D2751" s="86"/>
      <c r="E2751" s="87"/>
      <c r="F2751" s="86"/>
      <c r="G2751" s="26"/>
      <c r="H2751" s="86"/>
      <c r="I2751" s="86"/>
      <c r="J2751" s="86"/>
      <c r="K2751" s="86"/>
      <c r="L2751" s="86"/>
    </row>
    <row r="2752" spans="1:12" ht="13.8">
      <c r="A2752" s="84"/>
      <c r="B2752" s="85"/>
      <c r="C2752" s="71"/>
      <c r="D2752" s="86"/>
      <c r="E2752" s="87"/>
      <c r="F2752" s="86"/>
      <c r="G2752" s="26"/>
      <c r="H2752" s="86"/>
      <c r="I2752" s="86"/>
      <c r="J2752" s="86"/>
      <c r="K2752" s="86"/>
      <c r="L2752" s="86"/>
    </row>
    <row r="2753" spans="1:12" ht="13.8">
      <c r="A2753" s="84"/>
      <c r="B2753" s="85"/>
      <c r="C2753" s="71"/>
      <c r="D2753" s="86"/>
      <c r="E2753" s="87"/>
      <c r="F2753" s="86"/>
      <c r="G2753" s="26"/>
      <c r="H2753" s="86"/>
      <c r="I2753" s="86"/>
      <c r="J2753" s="86"/>
      <c r="K2753" s="86"/>
      <c r="L2753" s="86"/>
    </row>
    <row r="2754" spans="1:12" ht="13.8">
      <c r="A2754" s="84"/>
      <c r="B2754" s="85"/>
      <c r="C2754" s="71"/>
      <c r="D2754" s="86"/>
      <c r="E2754" s="87"/>
      <c r="F2754" s="86"/>
      <c r="G2754" s="26"/>
      <c r="H2754" s="86"/>
      <c r="I2754" s="86"/>
      <c r="J2754" s="86"/>
      <c r="K2754" s="86"/>
      <c r="L2754" s="86"/>
    </row>
    <row r="2755" spans="1:12" ht="13.8">
      <c r="A2755" s="84"/>
      <c r="B2755" s="85"/>
      <c r="C2755" s="71"/>
      <c r="D2755" s="86"/>
      <c r="E2755" s="87"/>
      <c r="F2755" s="86"/>
      <c r="G2755" s="26"/>
      <c r="H2755" s="86"/>
      <c r="I2755" s="86"/>
      <c r="J2755" s="86"/>
      <c r="K2755" s="86"/>
      <c r="L2755" s="86"/>
    </row>
    <row r="2756" spans="1:12" ht="13.8">
      <c r="A2756" s="84"/>
      <c r="B2756" s="85"/>
      <c r="C2756" s="71"/>
      <c r="D2756" s="86"/>
      <c r="E2756" s="87"/>
      <c r="F2756" s="86"/>
      <c r="G2756" s="26"/>
      <c r="H2756" s="86"/>
      <c r="I2756" s="86"/>
      <c r="J2756" s="86"/>
      <c r="K2756" s="86"/>
      <c r="L2756" s="86"/>
    </row>
    <row r="2757" spans="1:12" ht="13.8">
      <c r="A2757" s="84"/>
      <c r="B2757" s="85"/>
      <c r="C2757" s="71"/>
      <c r="D2757" s="86"/>
      <c r="E2757" s="87"/>
      <c r="F2757" s="86"/>
      <c r="G2757" s="26"/>
      <c r="H2757" s="86"/>
      <c r="I2757" s="86"/>
      <c r="J2757" s="86"/>
      <c r="K2757" s="86"/>
      <c r="L2757" s="8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SYNTHESE</vt:lpstr>
      <vt:lpstr>LISTING GLOBAL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Pro et Discount</cp:lastModifiedBy>
  <dcterms:modified xsi:type="dcterms:W3CDTF">2026-08-11T15:56:32Z</dcterms:modified>
</cp:coreProperties>
</file>